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25" yWindow="-15" windowWidth="11880" windowHeight="9465" firstSheet="1" activeTab="11"/>
  </bookViews>
  <sheets>
    <sheet name="Bieu3_TK" sheetId="1" r:id="rId1"/>
    <sheet name="Bieu4_TK" sheetId="6" r:id="rId2"/>
    <sheet name="Bieu6a_TK" sheetId="9" r:id="rId3"/>
    <sheet name="Bieu6b_TK" sheetId="11" r:id="rId4"/>
    <sheet name="Bieu6c_TK" sheetId="19" r:id="rId5"/>
    <sheet name="Bieu7_TK" sheetId="12" r:id="rId6"/>
    <sheet name="Bieu8_TK" sheetId="13" r:id="rId7"/>
    <sheet name="Bieu9_TK" sheetId="14" r:id="rId8"/>
    <sheet name="Bieu10_TK" sheetId="15" r:id="rId9"/>
    <sheet name="Bieu11_TK" sheetId="16" r:id="rId10"/>
    <sheet name="Bieu12_TK" sheetId="17" r:id="rId11"/>
    <sheet name="Bieu13_TK" sheetId="18" r:id="rId12"/>
    <sheet name="Setting" sheetId="2" state="hidden" r:id="rId13"/>
  </sheets>
  <definedNames>
    <definedName name="_xlnm._FilterDatabase" localSheetId="8" hidden="1">Bieu10_TK!$A$9:$I$13</definedName>
    <definedName name="_xlnm._FilterDatabase" localSheetId="9" hidden="1">Bieu11_TK!$A$9:$J$21</definedName>
    <definedName name="_xlnm._FilterDatabase" localSheetId="10" hidden="1">Bieu12_TK!$A$8:$E$11</definedName>
    <definedName name="_xlnm._FilterDatabase" localSheetId="11" hidden="1">Bieu13_TK!$A$8:$G$11</definedName>
    <definedName name="_xlnm._FilterDatabase" localSheetId="0" hidden="1">Bieu3_TK!$A$8:$J$128</definedName>
    <definedName name="_xlnm._FilterDatabase" localSheetId="1" hidden="1">Bieu4_TK!$A$8:$J$22</definedName>
    <definedName name="_xlnm._FilterDatabase" localSheetId="2" hidden="1">Bieu6a_TK!$A$8:$I$24</definedName>
    <definedName name="_xlnm._FilterDatabase" localSheetId="3" hidden="1">Bieu6b_TK!$A$6:$I$23</definedName>
    <definedName name="_xlnm._FilterDatabase" localSheetId="4" hidden="1">Bieu6c_TK!$A$6:$I$19</definedName>
    <definedName name="_xlnm._FilterDatabase" localSheetId="5" hidden="1">Bieu7_TK!$A$8:$J$13</definedName>
    <definedName name="_xlnm._FilterDatabase" localSheetId="6" hidden="1">Bieu8_TK!$A$31:$G$34</definedName>
    <definedName name="_xlnm._FilterDatabase" localSheetId="7" hidden="1">Bieu9_TK!$A$8:$G$12</definedName>
    <definedName name="CacDV">Setting!$B$4:$B$48</definedName>
    <definedName name="_xlnm.Extract" localSheetId="8">Bieu10_TK!#REF!</definedName>
    <definedName name="_xlnm.Extract" localSheetId="9">Bieu11_TK!#REF!</definedName>
    <definedName name="_xlnm.Extract" localSheetId="10">Bieu12_TK!#REF!</definedName>
    <definedName name="_xlnm.Extract" localSheetId="11">Bieu13_TK!#REF!</definedName>
    <definedName name="_xlnm.Extract" localSheetId="1">Bieu4_TK!#REF!</definedName>
    <definedName name="_xlnm.Extract" localSheetId="2">Bieu6a_TK!#REF!</definedName>
    <definedName name="_xlnm.Extract" localSheetId="3">Bieu6b_TK!#REF!</definedName>
    <definedName name="_xlnm.Extract" localSheetId="4">Bieu6c_TK!#REF!</definedName>
    <definedName name="_xlnm.Extract" localSheetId="5">Bieu7_TK!#REF!</definedName>
    <definedName name="_xlnm.Extract" localSheetId="6">Bieu8_TK!#REF!</definedName>
    <definedName name="_xlnm.Extract" localSheetId="7">Bieu9_TK!#REF!</definedName>
    <definedName name="NamBC">Setting!$B$1</definedName>
    <definedName name="_xlnm.Print_Area" localSheetId="8">Bieu10_TK!$A$1:$I$64</definedName>
    <definedName name="_xlnm.Print_Area" localSheetId="9">Bieu11_TK!$A$1:$J$81</definedName>
    <definedName name="_xlnm.Print_Area" localSheetId="10">Bieu12_TK!$A$1:$E$39</definedName>
    <definedName name="_xlnm.Print_Area" localSheetId="11">Bieu13_TK!$A$1:$G$32</definedName>
    <definedName name="_xlnm.Print_Area" localSheetId="0">Bieu3_TK!$A$1:$J$272</definedName>
    <definedName name="_xlnm.Print_Area" localSheetId="1">Bieu4_TK!$A$1:$J$46</definedName>
    <definedName name="_xlnm.Print_Area" localSheetId="2">Bieu6a_TK!$A$1:$I$59</definedName>
    <definedName name="_xlnm.Print_Area" localSheetId="3">Bieu6b_TK!$A$1:$I$29</definedName>
    <definedName name="_xlnm.Print_Area" localSheetId="4">Bieu6c_TK!$A$1:$I$25</definedName>
    <definedName name="_xlnm.Print_Area" localSheetId="5">Bieu7_TK!$A$1:$J$33</definedName>
    <definedName name="_xlnm.Print_Area" localSheetId="6">Bieu8_TK!$A$1:$I$102</definedName>
    <definedName name="_xlnm.Print_Area" localSheetId="7">Bieu9_TK!$A$1:$G$80</definedName>
    <definedName name="_xlnm.Print_Titles" localSheetId="9">Bieu11_TK!$27:$27</definedName>
    <definedName name="_xlnm.Print_Titles" localSheetId="0">Bieu3_TK!$8:$9</definedName>
    <definedName name="_xlnm.Print_Titles" localSheetId="1">Bieu4_TK!$8:$9</definedName>
    <definedName name="_xlnm.Print_Titles" localSheetId="3">Bieu6b_TK!$6:$6</definedName>
    <definedName name="_xlnm.Print_Titles" localSheetId="4">Bieu6c_TK!$6:$6</definedName>
  </definedName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A3" i="19"/>
  <c r="E21"/>
  <c r="H23" i="11"/>
  <c r="A24" i="16"/>
  <c r="I17" i="12"/>
  <c r="A70" i="1"/>
  <c r="A69"/>
  <c r="H74"/>
  <c r="H75"/>
  <c r="H76"/>
  <c r="H73"/>
  <c r="H104"/>
  <c r="H105"/>
  <c r="H106"/>
  <c r="H103"/>
  <c r="H98"/>
  <c r="H99"/>
  <c r="H100"/>
  <c r="H97"/>
  <c r="H94"/>
  <c r="H95"/>
  <c r="H96"/>
  <c r="H93"/>
  <c r="H90"/>
  <c r="H91"/>
  <c r="H92"/>
  <c r="H89"/>
  <c r="H86"/>
  <c r="H87"/>
  <c r="H88"/>
  <c r="H85"/>
  <c r="H82"/>
  <c r="H83"/>
  <c r="H84"/>
  <c r="H81"/>
  <c r="H78"/>
  <c r="H79"/>
  <c r="H80"/>
  <c r="H77"/>
  <c r="H72"/>
  <c r="I73"/>
  <c r="I103"/>
  <c r="I97"/>
  <c r="I93"/>
  <c r="I89"/>
  <c r="I85"/>
  <c r="I81"/>
  <c r="I77"/>
  <c r="I72"/>
  <c r="J73"/>
  <c r="J103"/>
  <c r="J97"/>
  <c r="J93"/>
  <c r="J89"/>
  <c r="J85"/>
  <c r="J81"/>
  <c r="J77"/>
  <c r="J72"/>
  <c r="I39" i="13"/>
  <c r="G66" i="14"/>
  <c r="G51"/>
  <c r="G37"/>
  <c r="A18" i="13"/>
  <c r="G50" i="9"/>
  <c r="G48"/>
  <c r="E28" i="18"/>
  <c r="D35" i="17"/>
  <c r="F77" i="16"/>
  <c r="F60" i="15"/>
  <c r="E77" i="14"/>
  <c r="F99" i="13"/>
  <c r="I30" i="12"/>
  <c r="G25" i="11"/>
  <c r="F53" i="9"/>
  <c r="F42" i="6"/>
  <c r="F268" i="1"/>
  <c r="C26" i="18"/>
  <c r="C25"/>
  <c r="C24"/>
  <c r="A12"/>
  <c r="A13"/>
  <c r="A14"/>
  <c r="A15"/>
  <c r="A16"/>
  <c r="A17"/>
  <c r="A4"/>
  <c r="A11"/>
  <c r="A10"/>
  <c r="A9"/>
  <c r="A31" i="17"/>
  <c r="A32"/>
  <c r="A30"/>
  <c r="A24"/>
  <c r="A25"/>
  <c r="A23"/>
  <c r="A17"/>
  <c r="A18"/>
  <c r="A16"/>
  <c r="A3"/>
  <c r="A9"/>
  <c r="A10"/>
  <c r="A11"/>
  <c r="A56" i="16"/>
  <c r="A17" i="13"/>
  <c r="A54" i="16"/>
  <c r="A55"/>
  <c r="F64" i="13"/>
  <c r="F68"/>
  <c r="F72"/>
  <c r="G64"/>
  <c r="G68"/>
  <c r="G72"/>
  <c r="H64"/>
  <c r="H68"/>
  <c r="H72"/>
  <c r="H21" i="16"/>
  <c r="A11"/>
  <c r="A20"/>
  <c r="A7"/>
  <c r="A4"/>
  <c r="G55" i="15"/>
  <c r="H55"/>
  <c r="A52"/>
  <c r="A53"/>
  <c r="A54"/>
  <c r="A51"/>
  <c r="B44"/>
  <c r="B29"/>
  <c r="B23"/>
  <c r="A19"/>
  <c r="A20"/>
  <c r="A21"/>
  <c r="A18"/>
  <c r="B15"/>
  <c r="A11"/>
  <c r="A12"/>
  <c r="A13"/>
  <c r="A10"/>
  <c r="G9"/>
  <c r="H9"/>
  <c r="I9"/>
  <c r="A3"/>
  <c r="A27" i="14"/>
  <c r="A28"/>
  <c r="A29"/>
  <c r="A30"/>
  <c r="A31"/>
  <c r="A73"/>
  <c r="A74"/>
  <c r="A72"/>
  <c r="A69"/>
  <c r="A70"/>
  <c r="A68"/>
  <c r="G71"/>
  <c r="F71"/>
  <c r="G67"/>
  <c r="G75"/>
  <c r="F67"/>
  <c r="F75"/>
  <c r="A58"/>
  <c r="A59"/>
  <c r="A57"/>
  <c r="G56"/>
  <c r="F56"/>
  <c r="A54"/>
  <c r="A55"/>
  <c r="A53"/>
  <c r="A40"/>
  <c r="A41"/>
  <c r="A39"/>
  <c r="G52"/>
  <c r="F52"/>
  <c r="G42"/>
  <c r="G38"/>
  <c r="G46"/>
  <c r="F42"/>
  <c r="A44"/>
  <c r="A45"/>
  <c r="A43"/>
  <c r="F38"/>
  <c r="F46"/>
  <c r="A26"/>
  <c r="A33"/>
  <c r="B22"/>
  <c r="C20"/>
  <c r="B14"/>
  <c r="C12"/>
  <c r="E12"/>
  <c r="A10"/>
  <c r="A11"/>
  <c r="A6"/>
  <c r="A3"/>
  <c r="A17"/>
  <c r="G12"/>
  <c r="A71" i="13"/>
  <c r="A70"/>
  <c r="A69"/>
  <c r="I68"/>
  <c r="A67"/>
  <c r="A66"/>
  <c r="A65"/>
  <c r="I56"/>
  <c r="H56"/>
  <c r="I52"/>
  <c r="H52"/>
  <c r="I48"/>
  <c r="H48"/>
  <c r="I44"/>
  <c r="H44"/>
  <c r="I40"/>
  <c r="I59"/>
  <c r="H40"/>
  <c r="H59"/>
  <c r="A58"/>
  <c r="A57"/>
  <c r="A54"/>
  <c r="A55"/>
  <c r="A53"/>
  <c r="A50"/>
  <c r="A51"/>
  <c r="A46"/>
  <c r="A47"/>
  <c r="A42"/>
  <c r="A43"/>
  <c r="A49"/>
  <c r="A45"/>
  <c r="A32"/>
  <c r="A3"/>
  <c r="A39"/>
  <c r="A24" i="12"/>
  <c r="A25"/>
  <c r="A26"/>
  <c r="A18"/>
  <c r="A19"/>
  <c r="J28"/>
  <c r="A10"/>
  <c r="A11"/>
  <c r="A12"/>
  <c r="H8"/>
  <c r="A3"/>
  <c r="J13"/>
  <c r="A45" i="9"/>
  <c r="A44"/>
  <c r="A43"/>
  <c r="A42"/>
  <c r="A41"/>
  <c r="A40"/>
  <c r="A39"/>
  <c r="I38"/>
  <c r="H38"/>
  <c r="A37"/>
  <c r="A36"/>
  <c r="A35"/>
  <c r="A34"/>
  <c r="A33"/>
  <c r="A32"/>
  <c r="A31"/>
  <c r="I30"/>
  <c r="I46"/>
  <c r="H30"/>
  <c r="H46"/>
  <c r="B30"/>
  <c r="I29"/>
  <c r="H39" i="6"/>
  <c r="A39"/>
  <c r="H38"/>
  <c r="A38"/>
  <c r="H37"/>
  <c r="A37"/>
  <c r="H36"/>
  <c r="A36"/>
  <c r="H35"/>
  <c r="A35"/>
  <c r="J34"/>
  <c r="I34"/>
  <c r="H34"/>
  <c r="H33"/>
  <c r="A33"/>
  <c r="H32"/>
  <c r="A32"/>
  <c r="H31"/>
  <c r="A31"/>
  <c r="H30"/>
  <c r="A30"/>
  <c r="H29"/>
  <c r="A29"/>
  <c r="J28"/>
  <c r="J40"/>
  <c r="I28"/>
  <c r="I40"/>
  <c r="H28"/>
  <c r="H40"/>
  <c r="B28"/>
  <c r="J27"/>
  <c r="A265" i="1"/>
  <c r="A264"/>
  <c r="A263"/>
  <c r="A262"/>
  <c r="A261"/>
  <c r="A260"/>
  <c r="J259"/>
  <c r="I259"/>
  <c r="H259"/>
  <c r="A258"/>
  <c r="A257"/>
  <c r="A256"/>
  <c r="A255"/>
  <c r="A254"/>
  <c r="A253"/>
  <c r="J252"/>
  <c r="I252"/>
  <c r="H252"/>
  <c r="A251"/>
  <c r="A250"/>
  <c r="A249"/>
  <c r="A248"/>
  <c r="A247"/>
  <c r="A246"/>
  <c r="J245"/>
  <c r="I245"/>
  <c r="H245"/>
  <c r="A244"/>
  <c r="A243"/>
  <c r="A242"/>
  <c r="J241"/>
  <c r="I241"/>
  <c r="H241"/>
  <c r="A238"/>
  <c r="A237"/>
  <c r="A236"/>
  <c r="J235"/>
  <c r="I235"/>
  <c r="H235"/>
  <c r="A234"/>
  <c r="A233"/>
  <c r="A232"/>
  <c r="J231"/>
  <c r="I231"/>
  <c r="H231"/>
  <c r="A230"/>
  <c r="A229"/>
  <c r="A228"/>
  <c r="J227"/>
  <c r="I227"/>
  <c r="H227"/>
  <c r="A226"/>
  <c r="A225"/>
  <c r="A224"/>
  <c r="J223"/>
  <c r="I223"/>
  <c r="H223"/>
  <c r="A222"/>
  <c r="A221"/>
  <c r="A220"/>
  <c r="J219"/>
  <c r="I219"/>
  <c r="H219"/>
  <c r="A218"/>
  <c r="A217"/>
  <c r="A216"/>
  <c r="J215"/>
  <c r="I215"/>
  <c r="H215"/>
  <c r="A214"/>
  <c r="A213"/>
  <c r="A212"/>
  <c r="J211"/>
  <c r="I211"/>
  <c r="H211"/>
  <c r="I210"/>
  <c r="A208"/>
  <c r="A207"/>
  <c r="J204"/>
  <c r="I204"/>
  <c r="H204"/>
  <c r="A203"/>
  <c r="A202"/>
  <c r="A201"/>
  <c r="J200"/>
  <c r="I200"/>
  <c r="H200"/>
  <c r="A199"/>
  <c r="A198"/>
  <c r="A197"/>
  <c r="J196"/>
  <c r="I196"/>
  <c r="H196"/>
  <c r="A195"/>
  <c r="A194"/>
  <c r="A193"/>
  <c r="J192"/>
  <c r="I192"/>
  <c r="H192"/>
  <c r="I191"/>
  <c r="A190"/>
  <c r="A189"/>
  <c r="A188"/>
  <c r="A187"/>
  <c r="A186"/>
  <c r="A185"/>
  <c r="J184"/>
  <c r="I184"/>
  <c r="H184"/>
  <c r="A183"/>
  <c r="A182"/>
  <c r="A181"/>
  <c r="A180"/>
  <c r="A179"/>
  <c r="A178"/>
  <c r="J177"/>
  <c r="I177"/>
  <c r="H177"/>
  <c r="A176"/>
  <c r="A175"/>
  <c r="A174"/>
  <c r="A173"/>
  <c r="A172"/>
  <c r="A171"/>
  <c r="J170"/>
  <c r="I170"/>
  <c r="H170"/>
  <c r="A169"/>
  <c r="A168"/>
  <c r="A167"/>
  <c r="A166"/>
  <c r="A165"/>
  <c r="A164"/>
  <c r="J163"/>
  <c r="I163"/>
  <c r="H163"/>
  <c r="A162"/>
  <c r="A161"/>
  <c r="A160"/>
  <c r="A159"/>
  <c r="A158"/>
  <c r="A157"/>
  <c r="J156"/>
  <c r="I156"/>
  <c r="H156"/>
  <c r="A155"/>
  <c r="A154"/>
  <c r="A153"/>
  <c r="A152"/>
  <c r="A151"/>
  <c r="A150"/>
  <c r="J149"/>
  <c r="I149"/>
  <c r="H149"/>
  <c r="A148"/>
  <c r="A147"/>
  <c r="A146"/>
  <c r="A145"/>
  <c r="A144"/>
  <c r="A143"/>
  <c r="J142"/>
  <c r="I142"/>
  <c r="H142"/>
  <c r="A141"/>
  <c r="A140"/>
  <c r="A139"/>
  <c r="A138"/>
  <c r="A137"/>
  <c r="A136"/>
  <c r="J135"/>
  <c r="I135"/>
  <c r="H135"/>
  <c r="J133"/>
  <c r="A9" i="11"/>
  <c r="A10"/>
  <c r="A11"/>
  <c r="A12"/>
  <c r="A13"/>
  <c r="A14"/>
  <c r="A15"/>
  <c r="A16"/>
  <c r="A17"/>
  <c r="A18"/>
  <c r="A19"/>
  <c r="A20"/>
  <c r="A21"/>
  <c r="A22"/>
  <c r="A7"/>
  <c r="A8"/>
  <c r="A3"/>
  <c r="H10" i="9"/>
  <c r="B10"/>
  <c r="I9"/>
  <c r="A3"/>
  <c r="A23"/>
  <c r="A22"/>
  <c r="A21"/>
  <c r="A20"/>
  <c r="A19"/>
  <c r="A18"/>
  <c r="I17"/>
  <c r="H17"/>
  <c r="A16"/>
  <c r="A15"/>
  <c r="A14"/>
  <c r="A13"/>
  <c r="A12"/>
  <c r="A11"/>
  <c r="I10"/>
  <c r="I24"/>
  <c r="H24"/>
  <c r="A3" i="6"/>
  <c r="H127" i="1"/>
  <c r="I121"/>
  <c r="J121"/>
  <c r="A127"/>
  <c r="H18" i="6"/>
  <c r="H19"/>
  <c r="H20"/>
  <c r="H21"/>
  <c r="A18"/>
  <c r="A19"/>
  <c r="A20"/>
  <c r="A21"/>
  <c r="I10"/>
  <c r="J10"/>
  <c r="H13"/>
  <c r="H14"/>
  <c r="H15"/>
  <c r="A12"/>
  <c r="A13"/>
  <c r="A14"/>
  <c r="A15"/>
  <c r="A11"/>
  <c r="B10"/>
  <c r="H17"/>
  <c r="A17"/>
  <c r="J16"/>
  <c r="I16"/>
  <c r="H16"/>
  <c r="H12"/>
  <c r="H11"/>
  <c r="H10"/>
  <c r="H22"/>
  <c r="J9"/>
  <c r="H126" i="1"/>
  <c r="H125"/>
  <c r="H124"/>
  <c r="H123"/>
  <c r="H122"/>
  <c r="H120"/>
  <c r="H119"/>
  <c r="H118"/>
  <c r="H117"/>
  <c r="H116"/>
  <c r="H115"/>
  <c r="H109"/>
  <c r="H110"/>
  <c r="H111"/>
  <c r="H112"/>
  <c r="H113"/>
  <c r="H108"/>
  <c r="H67"/>
  <c r="H66"/>
  <c r="H65"/>
  <c r="H63"/>
  <c r="H62"/>
  <c r="H61"/>
  <c r="H58"/>
  <c r="H59"/>
  <c r="H57"/>
  <c r="A123"/>
  <c r="A124"/>
  <c r="A125"/>
  <c r="A126"/>
  <c r="A122"/>
  <c r="A116"/>
  <c r="A117"/>
  <c r="A118"/>
  <c r="A119"/>
  <c r="A120"/>
  <c r="A115"/>
  <c r="J114"/>
  <c r="I114"/>
  <c r="A109"/>
  <c r="A110"/>
  <c r="A111"/>
  <c r="A112"/>
  <c r="A113"/>
  <c r="A108"/>
  <c r="J107"/>
  <c r="I107"/>
  <c r="A106"/>
  <c r="A105"/>
  <c r="A104"/>
  <c r="A100"/>
  <c r="A99"/>
  <c r="A98"/>
  <c r="A96"/>
  <c r="A95"/>
  <c r="A94"/>
  <c r="A92"/>
  <c r="A91"/>
  <c r="A90"/>
  <c r="A88"/>
  <c r="A87"/>
  <c r="A86"/>
  <c r="A84"/>
  <c r="A83"/>
  <c r="A82"/>
  <c r="A80"/>
  <c r="A79"/>
  <c r="A78"/>
  <c r="A76"/>
  <c r="A75"/>
  <c r="A74"/>
  <c r="J64"/>
  <c r="I64"/>
  <c r="H64"/>
  <c r="A67"/>
  <c r="A66"/>
  <c r="A65"/>
  <c r="J60"/>
  <c r="I60"/>
  <c r="H60"/>
  <c r="J56"/>
  <c r="I56"/>
  <c r="A54"/>
  <c r="A55"/>
  <c r="A57"/>
  <c r="A58"/>
  <c r="A59"/>
  <c r="A61"/>
  <c r="A62"/>
  <c r="A63"/>
  <c r="A53"/>
  <c r="I52"/>
  <c r="J52"/>
  <c r="A6"/>
  <c r="H55"/>
  <c r="H54"/>
  <c r="H53"/>
  <c r="A48"/>
  <c r="A49"/>
  <c r="A50"/>
  <c r="A47"/>
  <c r="H50"/>
  <c r="H49"/>
  <c r="H48"/>
  <c r="H47"/>
  <c r="J46"/>
  <c r="I46"/>
  <c r="A43"/>
  <c r="A44"/>
  <c r="A45"/>
  <c r="A42"/>
  <c r="H45"/>
  <c r="H44"/>
  <c r="H43"/>
  <c r="H42"/>
  <c r="J41"/>
  <c r="I41"/>
  <c r="A38"/>
  <c r="A39"/>
  <c r="A40"/>
  <c r="A37"/>
  <c r="H40"/>
  <c r="H39"/>
  <c r="H38"/>
  <c r="H37"/>
  <c r="J36"/>
  <c r="I36"/>
  <c r="A33"/>
  <c r="A34"/>
  <c r="A35"/>
  <c r="A32"/>
  <c r="H35"/>
  <c r="H34"/>
  <c r="H33"/>
  <c r="H32"/>
  <c r="J31"/>
  <c r="I31"/>
  <c r="J26"/>
  <c r="I26"/>
  <c r="A28"/>
  <c r="A29"/>
  <c r="A30"/>
  <c r="A27"/>
  <c r="H30"/>
  <c r="H29"/>
  <c r="H28"/>
  <c r="H27"/>
  <c r="A23"/>
  <c r="A24"/>
  <c r="A25"/>
  <c r="A22"/>
  <c r="J21"/>
  <c r="I21"/>
  <c r="H25"/>
  <c r="H24"/>
  <c r="H23"/>
  <c r="H22"/>
  <c r="H20"/>
  <c r="H19"/>
  <c r="H18"/>
  <c r="H17"/>
  <c r="J16"/>
  <c r="I16"/>
  <c r="I11"/>
  <c r="J11"/>
  <c r="H13"/>
  <c r="H14"/>
  <c r="H15"/>
  <c r="H12"/>
  <c r="A18"/>
  <c r="A19"/>
  <c r="A20"/>
  <c r="A17"/>
  <c r="A14"/>
  <c r="A15"/>
  <c r="A12"/>
  <c r="J9"/>
  <c r="A3"/>
  <c r="F60" i="14"/>
  <c r="G60"/>
  <c r="A9"/>
  <c r="A18"/>
  <c r="A33" i="13"/>
  <c r="A34"/>
  <c r="A27" i="12"/>
  <c r="H107" i="1"/>
  <c r="H121"/>
  <c r="I134"/>
  <c r="I266"/>
  <c r="H56"/>
  <c r="H114"/>
  <c r="J210"/>
  <c r="H41"/>
  <c r="H191"/>
  <c r="H134"/>
  <c r="J191"/>
  <c r="J134"/>
  <c r="H210"/>
  <c r="I22" i="6"/>
  <c r="J22"/>
  <c r="I51" i="1"/>
  <c r="I10"/>
  <c r="H52"/>
  <c r="H51"/>
  <c r="J51"/>
  <c r="J10"/>
  <c r="H16"/>
  <c r="H21"/>
  <c r="H26"/>
  <c r="H31"/>
  <c r="H36"/>
  <c r="H46"/>
  <c r="H11"/>
  <c r="A13"/>
  <c r="A19" i="14"/>
  <c r="A41" i="13"/>
  <c r="J266" i="1"/>
  <c r="H266"/>
  <c r="I128"/>
  <c r="J128"/>
  <c r="H10"/>
  <c r="H128"/>
</calcChain>
</file>

<file path=xl/sharedStrings.xml><?xml version="1.0" encoding="utf-8"?>
<sst xmlns="http://schemas.openxmlformats.org/spreadsheetml/2006/main" count="726" uniqueCount="460">
  <si>
    <t xml:space="preserve"> Tên đơn vị……</t>
  </si>
  <si>
    <t>Số TT</t>
  </si>
  <si>
    <t xml:space="preserve">Tên đề tài, nhiệm vụ  </t>
  </si>
  <si>
    <t>Chủ nhiệm, cơ quan chủ trì, phối hợp</t>
  </si>
  <si>
    <t xml:space="preserve">Thời gian
</t>
  </si>
  <si>
    <r>
      <t xml:space="preserve">Kinh phí </t>
    </r>
    <r>
      <rPr>
        <i/>
        <sz val="12"/>
        <color rgb="FF000000"/>
        <rFont val="Times New Roman"/>
        <family val="1"/>
      </rPr>
      <t>(triệu đồng)</t>
    </r>
  </si>
  <si>
    <t>Bắt đầu</t>
  </si>
  <si>
    <t>Kết thúc</t>
  </si>
  <si>
    <t>Tổng số</t>
  </si>
  <si>
    <t xml:space="preserve">Đã cấp </t>
  </si>
  <si>
    <t>A</t>
  </si>
  <si>
    <t>Nhiệm vụ KH-CN cấp Nhà nước</t>
  </si>
  <si>
    <t>I</t>
  </si>
  <si>
    <t>Nhiệm vụ Chính phủ giao Viện Hàn lâm KHCNVN</t>
  </si>
  <si>
    <t>II</t>
  </si>
  <si>
    <t>III</t>
  </si>
  <si>
    <t>IV</t>
  </si>
  <si>
    <t>V</t>
  </si>
  <si>
    <t>VI</t>
  </si>
  <si>
    <t>Đề tài thuộc Chương trình Tây Nguyên 3</t>
  </si>
  <si>
    <t>VII</t>
  </si>
  <si>
    <t>Đề tài thuộc Chương trình Nghiên cứu cơ bản định hướng ứng dụng</t>
  </si>
  <si>
    <t>VIII</t>
  </si>
  <si>
    <t>IX</t>
  </si>
  <si>
    <t>Đề tài ủy quyền thực hiện tại Viện Hàn lâm KHCNVN</t>
  </si>
  <si>
    <t>Đề tài thuộc Chương trình Biển Đông - Hải đảo</t>
  </si>
  <si>
    <t>Đề tài thuộc Chương trình Môi trường Quốc gia về nước sạch vệ sinh môi trường nông thôn</t>
  </si>
  <si>
    <t>Đề tài thuộc Sự nghiệp Bảo vệ môi trường</t>
  </si>
  <si>
    <t>B</t>
  </si>
  <si>
    <t>Đề tài KH-CN cấp Viện Hàn lâm KHCNVN</t>
  </si>
  <si>
    <t xml:space="preserve">Đề tài trọng điểm cấp Viện Hàn lâm KHCNVN </t>
  </si>
  <si>
    <t xml:space="preserve">Đề tài độc lập trẻ cấp Viện Hàn lâm KHCNVN </t>
  </si>
  <si>
    <t>C</t>
  </si>
  <si>
    <r>
      <t xml:space="preserve">Các đề tài khác </t>
    </r>
    <r>
      <rPr>
        <sz val="12"/>
        <color rgb="FF000000"/>
        <rFont val="Times New Roman"/>
        <family val="1"/>
      </rPr>
      <t>(Từ cấp Viện Hàn lâm KHCNVN trở lên: đề tài giao đột xuất, các nhiệm vụ khác ...)</t>
    </r>
  </si>
  <si>
    <t>Thủ trưởng đơn vị</t>
  </si>
  <si>
    <t>(Ký tên, đóng dấu)</t>
  </si>
  <si>
    <t>Mục tiêu</t>
  </si>
  <si>
    <t>Năm báo cáo</t>
  </si>
  <si>
    <t>Đề tài độc lập cấp Nhà nước</t>
  </si>
  <si>
    <r>
      <t xml:space="preserve">Nhiệm vụ Nghị định thư </t>
    </r>
    <r>
      <rPr>
        <sz val="12"/>
        <color rgb="FF000000"/>
        <rFont val="Times New Roman"/>
        <family val="1"/>
      </rPr>
      <t>(Cập nhật đồng thời vào biểu 3 và biểu 8- Hợp tác Quốc tế)</t>
    </r>
  </si>
  <si>
    <t>Đề tài thuộc Chương trình Trọng điểm cấp Nhà nước (KC)</t>
  </si>
  <si>
    <t>Đề tài  nghiên cứu cơ bản thuộc Quỹ phát triển KH và CN Quốc gia (NAFOSTED)</t>
  </si>
  <si>
    <t>Đề tài thuộc Chương trình KHCN Vũ trụ</t>
  </si>
  <si>
    <t>Đề tài thuộc Sự nghiệp Kinh tế - Điều tra cơ bản</t>
  </si>
  <si>
    <t xml:space="preserve">Đề tài độc lập cấp Viện Hàn lâm KHCNVN </t>
  </si>
  <si>
    <t>Đề tài KH-CN cấp Viện Hàn lâm KHCNVN  theo 7 hướng ưu tiên</t>
  </si>
  <si>
    <t xml:space="preserve">Nhiệm vụ Chủ tịch Viện giao </t>
  </si>
  <si>
    <t xml:space="preserve">Nhiệm vụ đặt hàng Hội đồng ngành 
</t>
  </si>
  <si>
    <t>Đề tài hợp tác với các cơ quan trung ương và địa phương</t>
  </si>
  <si>
    <t>Đề tài Hợp tác Quốc tế  cấp Viện Hàn lâm KHCNVN  (Cập nhật đồng thời vào biểu 3 và biểu 8- Hợp tác Quốc tế)</t>
  </si>
  <si>
    <t>D</t>
  </si>
  <si>
    <t>E</t>
  </si>
  <si>
    <r>
      <t xml:space="preserve">Đề tài KH-CN cấp cơ sở </t>
    </r>
    <r>
      <rPr>
        <sz val="12"/>
        <color rgb="FF000000"/>
        <rFont val="Times New Roman"/>
        <family val="1"/>
      </rPr>
      <t>(Chỉ thống kê tổng số đề tài,  tổng kinh phí đã cấp, tóm lược các kết quả đã đạt được)</t>
    </r>
  </si>
  <si>
    <r>
      <t xml:space="preserve">Đề tài cấp cơ sở trẻ </t>
    </r>
    <r>
      <rPr>
        <sz val="12"/>
        <color rgb="FF000000"/>
        <rFont val="Times New Roman"/>
        <family val="1"/>
      </rPr>
      <t>(Chỉ thống kê tổng kinh phí đã cấp, tóm lược các kết quả đã đạt được)</t>
    </r>
  </si>
  <si>
    <t>I. Dự án SXTN cấp Nhà nước</t>
  </si>
  <si>
    <t>Tên đơn vị chủ trì và tên chủ nhiệm dự án</t>
  </si>
  <si>
    <t>Mục tiêu dự án,
địa điểm triển khai</t>
  </si>
  <si>
    <t>Cộng</t>
  </si>
  <si>
    <t>II. Dự án SXTN cấp Viện Hàn lâm KHCNVN</t>
  </si>
  <si>
    <t>Các dự án kết thúc: phần tóm tắt các kết quả chính cần nêu rõ sản phẩm của dự án, nơi lưu trữ sản phẩm, địa chỉ ứng dụng.</t>
  </si>
  <si>
    <t>Các dự án chuyển tiếp: nêu tóm tắt các kết quả chính đã đạt được đến thời điểm báo cáo.</t>
  </si>
  <si>
    <t>-</t>
  </si>
  <si>
    <r>
      <rPr>
        <b/>
        <u/>
        <sz val="12"/>
        <color rgb="FF000000"/>
        <rFont val="Times New Roman"/>
        <family val="1"/>
      </rPr>
      <t xml:space="preserve">Bên A: </t>
    </r>
    <r>
      <rPr>
        <b/>
        <sz val="12"/>
        <color rgb="FF000000"/>
        <rFont val="Times New Roman"/>
        <family val="1"/>
      </rPr>
      <t>Tên đơn vị, 
tên người đại diện, địa chỉ</t>
    </r>
  </si>
  <si>
    <r>
      <rPr>
        <b/>
        <u/>
        <sz val="12"/>
        <color rgb="FF000000"/>
        <rFont val="Times New Roman"/>
        <family val="1"/>
      </rPr>
      <t xml:space="preserve">Bên B: </t>
    </r>
    <r>
      <rPr>
        <b/>
        <sz val="12"/>
        <color rgb="FF000000"/>
        <rFont val="Times New Roman"/>
        <family val="1"/>
      </rPr>
      <t>Tên đơn vị 
và cá nhân chủ trì thực hiện</t>
    </r>
  </si>
  <si>
    <t>Mục tiêu và nội dung chính, địa điểm triển khai</t>
  </si>
  <si>
    <t xml:space="preserve">Thời gian thực hiện hợp đồng
</t>
  </si>
  <si>
    <t>Các hợp đồng chuyển sang năm sau</t>
  </si>
  <si>
    <t>Các dự án chuyển sang năm sau</t>
  </si>
  <si>
    <t>I. Hợp đồng thực hiện các đề tài, dự án với các sở KHCN, các Doanh nghiệp bằng kinh phí sự nghiệp khoa học, đề tài nhánh với  các đơn vị khác 
(Hợp đồng không chịu thuế)</t>
  </si>
  <si>
    <t>* Đề tài, nhiệm vụ chuyển tiếp sang năm sau</t>
  </si>
  <si>
    <t>II. Hợp đồng dịch vụ KHCN (Hợp đồng chịu thuế)</t>
  </si>
  <si>
    <t xml:space="preserve">III. Tổng nguồn thu hoạt động sự nghiệp thực tế theo sổ kế toán của đơn vị (triệu đồng): </t>
  </si>
  <si>
    <t>IV. Tổng nguồn thu hoạt động dịch vụ thực tế theo sổ kế toán của đơn vị (triệu đồng):</t>
  </si>
  <si>
    <t>Đối với các dự án kết thúc phải nêu cụ thể sản phẩm của dự án, nơi lưu trữ sản phẩm, địa chỉ ứng dụng.</t>
  </si>
  <si>
    <t>Đối với các hợp đồng chuyển tiếp sang năm sau, nêu các kết quả chính đã thực hiện tính đến thời điểm báo cáo.</t>
  </si>
  <si>
    <t>Tên đơn vị chuyển giao công nghệ</t>
  </si>
  <si>
    <t>Tên đơn vị nhận chuyển giao công nghệ</t>
  </si>
  <si>
    <t>Thời gian chuyển giao</t>
  </si>
  <si>
    <t>Tên công nghệ</t>
  </si>
  <si>
    <r>
      <t xml:space="preserve">Giá trị hợp đồng chuyển giao công nghệ </t>
    </r>
    <r>
      <rPr>
        <i/>
        <sz val="12"/>
        <color rgb="FF000000"/>
        <rFont val="Times New Roman"/>
        <family val="1"/>
      </rPr>
      <t>(triệu đồng)</t>
    </r>
  </si>
  <si>
    <t xml:space="preserve">Loại hình đào tạo </t>
  </si>
  <si>
    <t xml:space="preserve">Cơ quan phối hợp đào tạo </t>
  </si>
  <si>
    <r>
      <t>Kinh phí được cấp</t>
    </r>
    <r>
      <rPr>
        <b/>
        <i/>
        <sz val="12"/>
        <color rgb="FF000000"/>
        <rFont val="Times New Roman"/>
        <family val="1"/>
      </rPr>
      <t xml:space="preserve"> </t>
    </r>
    <r>
      <rPr>
        <i/>
        <sz val="12"/>
        <color rgb="FF000000"/>
        <rFont val="Times New Roman"/>
        <family val="1"/>
      </rPr>
      <t>(triệu đồng)</t>
    </r>
  </si>
  <si>
    <r>
      <t xml:space="preserve">Số lượng đang thực hiện 
</t>
    </r>
    <r>
      <rPr>
        <i/>
        <sz val="12"/>
        <color theme="1"/>
        <rFont val="Times New Roman"/>
        <family val="1"/>
      </rPr>
      <t>(tại thời điểm báo cáo)</t>
    </r>
    <r>
      <rPr>
        <b/>
        <i/>
        <sz val="12"/>
        <color theme="1"/>
        <rFont val="Times New Roman"/>
        <family val="1"/>
      </rPr>
      <t xml:space="preserve"> </t>
    </r>
  </si>
  <si>
    <t>Nghiên cứu sinh</t>
  </si>
  <si>
    <t>Cao học</t>
  </si>
  <si>
    <t>II. Đào tạo lại</t>
  </si>
  <si>
    <t>Ngoại ngữ</t>
  </si>
  <si>
    <t>Tin học</t>
  </si>
  <si>
    <t xml:space="preserve">Thời gian  </t>
  </si>
  <si>
    <t>Số lượng 
cán bộ</t>
  </si>
  <si>
    <t>A. Các yêu cầu thống kê thông tin</t>
  </si>
  <si>
    <t>- Thống kê danh mục các thỏa thuận HTQT mà đơn vị đã ký với đối tác nước ngoài hiện vẫn còn hiệu lực.</t>
  </si>
  <si>
    <t>Thống kê về các dự án đề tài hợp tác quốc tế đang triển khai tại đơn vị gồm:</t>
  </si>
  <si>
    <t>- Các dự án KHCN thực hiện theo nghị định thư cấp nhà nước.</t>
  </si>
  <si>
    <t>- Các dự án HTQT nhận viện trợ ODA</t>
  </si>
  <si>
    <t>- Các dự án HTQT nhận viện trợ NGO</t>
  </si>
  <si>
    <t>- Các dự án, đề tài HTQT cấp Viện HLKHCNVN</t>
  </si>
  <si>
    <t>- Thống kê số lượt người cán bộ được cử đi công tác nước ngoài.</t>
  </si>
  <si>
    <t>- Liệt kê các nước liên quan đến đoàn ra, đoàn vào (các nước đối tác)</t>
  </si>
  <si>
    <t xml:space="preserve">   </t>
  </si>
  <si>
    <t>- Mỗi thỏa thuận cần thống kê tên và địa chỉ đầy đủ của đối tác nước ngoài, nội dung chủ yếu của thỏa thuận, nghĩa vụ tài chính của mỗi bên nếu có, thời gian hiệu lực của thỏa thuận, đại diện ký thỏa thuận của mỗi bên.</t>
  </si>
  <si>
    <t>Thống kê các hội nghị hội thảo mà đơn vị đã tổ chức trong năm: tên hội thảo, địa điểm tổ chức, thời gian tổ chức, số lượng người tham dự, số khách nước ngoài.</t>
  </si>
  <si>
    <t>B. Các biểu thống kê</t>
  </si>
  <si>
    <t>Tên thỏa thuận</t>
  </si>
  <si>
    <t xml:space="preserve">Tên đề tài, nhiệm vụ HTQT  </t>
  </si>
  <si>
    <t>Chủ nhiệm, cơ quan chủ trì phía VN</t>
  </si>
  <si>
    <t>Chủ nhiệm, cơ quan chủ trì phía đối tác</t>
  </si>
  <si>
    <t>II. Các đề tài, dự án HTQT</t>
  </si>
  <si>
    <t>Đề tài Nghị định thư cấp Nhà nước</t>
  </si>
  <si>
    <t>Dự án nhận viện trợ ODA (Viện trợ chính phủ)</t>
  </si>
  <si>
    <t>Dự án nhận viện trợ NGO (Viện trợ phi chính phủ)</t>
  </si>
  <si>
    <t>III. Các hội nghị, hội thảo quốc tế đã tổ chức trong năm</t>
  </si>
  <si>
    <t>Thời gian</t>
  </si>
  <si>
    <t>Số người tham dự</t>
  </si>
  <si>
    <t>Tên Hội nghị, 
Hội thảo</t>
  </si>
  <si>
    <t>Số khách 
nước ngoài</t>
  </si>
  <si>
    <t>Hội nghị, Hội thảo</t>
  </si>
  <si>
    <t>IV. Trao đổi chuyên gia</t>
  </si>
  <si>
    <r>
      <t xml:space="preserve">V. Khen thưởng của đơn vị cho người nước ngoài </t>
    </r>
    <r>
      <rPr>
        <sz val="12"/>
        <color theme="1"/>
        <rFont val="Times New Roman"/>
        <family val="1"/>
      </rPr>
      <t>(nếu có)</t>
    </r>
  </si>
  <si>
    <r>
      <t xml:space="preserve">VI. Ảnh tư liệu và chú thích đi kèm </t>
    </r>
    <r>
      <rPr>
        <sz val="12"/>
        <color theme="1"/>
        <rFont val="Times New Roman"/>
        <family val="1"/>
      </rPr>
      <t>(nếu có)</t>
    </r>
  </si>
  <si>
    <r>
      <rPr>
        <b/>
        <sz val="11"/>
        <color theme="1"/>
        <rFont val="Times New Roman"/>
        <family val="1"/>
      </rPr>
      <t>1. Nhà đất</t>
    </r>
    <r>
      <rPr>
        <sz val="11"/>
        <color theme="1"/>
        <rFont val="Times New Roman"/>
        <family val="1"/>
      </rPr>
      <t xml:space="preserve"> (trụ sở, các trạm, trại, nhà xưởng ... do đơn vị quản lý sử dụng)</t>
    </r>
  </si>
  <si>
    <t>Địa điểm, địa chỉ</t>
  </si>
  <si>
    <r>
      <t>Tổng diện tích đất (m</t>
    </r>
    <r>
      <rPr>
        <b/>
        <vertAlign val="superscript"/>
        <sz val="12"/>
        <color theme="1"/>
        <rFont val="Times New Roman"/>
        <family val="1"/>
      </rPr>
      <t>2</t>
    </r>
    <r>
      <rPr>
        <b/>
        <sz val="12"/>
        <color theme="1"/>
        <rFont val="Times New Roman"/>
        <family val="1"/>
      </rPr>
      <t>)</t>
    </r>
  </si>
  <si>
    <t>Diện tích đất xây nhà (m2)</t>
  </si>
  <si>
    <t>Loại nhà 
(Cấp 1, 2, ...)</t>
  </si>
  <si>
    <t>Diện tích sử dụng (m2)</t>
  </si>
  <si>
    <r>
      <t xml:space="preserve">Mục đích sử dụng 
</t>
    </r>
    <r>
      <rPr>
        <sz val="10"/>
        <color rgb="FF000000"/>
        <rFont val="Times New Roman"/>
        <family val="1"/>
      </rPr>
      <t>Làm trụ sở làm việc/Làm cơ sở hoạt động sự nghiệp/Làm nhà ở/Cho thuê/ Bỏ trống/Bị lấn chiếm/Sử dụng vào mục đích khác (ghi rõ).</t>
    </r>
  </si>
  <si>
    <t>Tên phòng thí nghiệm</t>
  </si>
  <si>
    <t>Địa chỉ phòng thí nghiệm</t>
  </si>
  <si>
    <r>
      <t xml:space="preserve">Tổng kinh phí </t>
    </r>
    <r>
      <rPr>
        <i/>
        <sz val="12"/>
        <color theme="1"/>
        <rFont val="Times New Roman"/>
        <family val="1"/>
      </rPr>
      <t>(triệu đồng)</t>
    </r>
  </si>
  <si>
    <t>Năm đưa vào sử dụng</t>
  </si>
  <si>
    <t>Tên thiết bị</t>
  </si>
  <si>
    <t xml:space="preserve">Tính năng chính </t>
  </si>
  <si>
    <t>Địa chỉ lắp đặt thiết bị</t>
  </si>
  <si>
    <t>1. Dự án xây dựng cơ bản</t>
  </si>
  <si>
    <t>Tên dự án</t>
  </si>
  <si>
    <t>Địa điểm xây dựng</t>
  </si>
  <si>
    <t>Diện tích sàn xây dựng</t>
  </si>
  <si>
    <t>Tổng</t>
  </si>
  <si>
    <t>2. Dự án mua sắm trang thiết bị</t>
  </si>
  <si>
    <t>Địa điểm đầu tư</t>
  </si>
  <si>
    <t>Tên thiết bị chính</t>
  </si>
  <si>
    <t>Dự án chuyển tiếp</t>
  </si>
  <si>
    <t>Dự án mở mới</t>
  </si>
  <si>
    <t>3. Dự án sửa chữa lớn, xây dựng nhỏ</t>
  </si>
  <si>
    <t>1. Tạp chí:</t>
  </si>
  <si>
    <t>Tên tạp chí</t>
  </si>
  <si>
    <t>Năm thành lập</t>
  </si>
  <si>
    <t xml:space="preserve">Ngôn ngữ  </t>
  </si>
  <si>
    <t xml:space="preserve">Số issue mỗi năm </t>
  </si>
  <si>
    <t>Tên sách</t>
  </si>
  <si>
    <t>Loại (chuyên khảo/tham khảo)</t>
  </si>
  <si>
    <t>Nội dung chính</t>
  </si>
  <si>
    <t xml:space="preserve">Tổng số trang </t>
  </si>
  <si>
    <t>Ngôn ngữ 
sử dụng</t>
  </si>
  <si>
    <t>Tên tác giả, 
đơn vị công tác</t>
  </si>
  <si>
    <t xml:space="preserve">, trong đó </t>
  </si>
  <si>
    <t>Tổng số đầu tạp chí nhập, mua trong năm:</t>
  </si>
  <si>
    <t>- Tiếng Anh:</t>
  </si>
  <si>
    <t xml:space="preserve">- Tiếng Việt: </t>
  </si>
  <si>
    <t>- Ngoại ngữ khác:</t>
  </si>
  <si>
    <t>Số lượng sách nhập, mua trong năm:</t>
  </si>
  <si>
    <t xml:space="preserve">5. Thư viện điện tử </t>
  </si>
  <si>
    <t>II. Hoạt động bảo tàng</t>
  </si>
  <si>
    <t>I. Hoạt động thông tin xuất bản do đơn vị xuất bản</t>
  </si>
  <si>
    <r>
      <t>-</t>
    </r>
    <r>
      <rPr>
        <sz val="7"/>
        <color theme="1"/>
        <rFont val="Times New Roman"/>
      </rPr>
      <t> </t>
    </r>
    <r>
      <rPr>
        <sz val="12"/>
        <color theme="1"/>
        <rFont val="Times New Roman"/>
        <family val="1"/>
      </rPr>
      <t xml:space="preserve">Tên bảo tàng, địa chỉ: </t>
    </r>
  </si>
  <si>
    <r>
      <t>-</t>
    </r>
    <r>
      <rPr>
        <sz val="7"/>
        <color theme="1"/>
        <rFont val="Times New Roman"/>
      </rPr>
      <t> </t>
    </r>
    <r>
      <rPr>
        <sz val="12"/>
        <color theme="1"/>
        <rFont val="Times New Roman"/>
        <family val="1"/>
      </rPr>
      <t>Các chủ đề và mẫu vật chính:</t>
    </r>
  </si>
  <si>
    <r>
      <t>-</t>
    </r>
    <r>
      <rPr>
        <sz val="7"/>
        <color theme="1"/>
        <rFont val="Times New Roman"/>
      </rPr>
      <t> </t>
    </r>
    <r>
      <rPr>
        <sz val="12"/>
        <color theme="1"/>
        <rFont val="Times New Roman"/>
        <family val="1"/>
      </rPr>
      <t>Số lượng khách tới tham quan trong năm:</t>
    </r>
  </si>
  <si>
    <r>
      <t>-</t>
    </r>
    <r>
      <rPr>
        <sz val="7"/>
        <color theme="1"/>
        <rFont val="Times New Roman"/>
      </rPr>
      <t> </t>
    </r>
    <r>
      <rPr>
        <sz val="12"/>
        <color theme="1"/>
        <rFont val="Times New Roman"/>
        <family val="1"/>
      </rPr>
      <t>Số kinh phí nhận được từ ngân sách dành cho hoạt động bảo tàng:</t>
    </r>
  </si>
  <si>
    <r>
      <t>-</t>
    </r>
    <r>
      <rPr>
        <sz val="7"/>
        <color theme="1"/>
        <rFont val="Times New Roman"/>
      </rPr>
      <t xml:space="preserve">  </t>
    </r>
    <r>
      <rPr>
        <sz val="12"/>
        <color theme="1"/>
        <rFont val="Times New Roman"/>
        <family val="1"/>
      </rPr>
      <t>Số lượng tạp chí online:</t>
    </r>
  </si>
  <si>
    <r>
      <t>-</t>
    </r>
    <r>
      <rPr>
        <sz val="7"/>
        <color theme="1"/>
        <rFont val="Times New Roman"/>
      </rPr>
      <t xml:space="preserve">  </t>
    </r>
    <r>
      <rPr>
        <sz val="12"/>
        <color theme="1"/>
        <rFont val="Times New Roman"/>
        <family val="1"/>
      </rPr>
      <t>Số sách online:</t>
    </r>
  </si>
  <si>
    <r>
      <t>-</t>
    </r>
    <r>
      <rPr>
        <sz val="7"/>
        <color theme="1"/>
        <rFont val="Times New Roman"/>
      </rPr>
      <t>  </t>
    </r>
    <r>
      <rPr>
        <sz val="12"/>
        <color theme="1"/>
        <rFont val="Times New Roman"/>
        <family val="1"/>
      </rPr>
      <t>Các dịch vụ thư viện điện tử khác:</t>
    </r>
  </si>
  <si>
    <t>III. Hoạt động phổ biến khoa học công nghệ, techmart:</t>
  </si>
  <si>
    <t>Tên hội chợ, triển lãm, techmart</t>
  </si>
  <si>
    <t>Địa điểm, thời gian tổ chức</t>
  </si>
  <si>
    <t>Số lượng gian hàng</t>
  </si>
  <si>
    <t>Số lượng Công nghệ, thiết bị chào bán</t>
  </si>
  <si>
    <t>Số lượng Công nghệ, thiết bị trưng bày</t>
  </si>
  <si>
    <t xml:space="preserve">Hợp đồng đã ký thông qua hội chợ </t>
  </si>
  <si>
    <t>Số lượng</t>
  </si>
  <si>
    <t>Giải thưởng tại Hội chợ</t>
  </si>
  <si>
    <r>
      <t xml:space="preserve">Tổng giá trị 
</t>
    </r>
    <r>
      <rPr>
        <i/>
        <sz val="12"/>
        <color theme="1"/>
        <rFont val="Times New Roman"/>
        <family val="1"/>
      </rPr>
      <t>(triệu đồng)</t>
    </r>
  </si>
  <si>
    <t>(Để phía sau biểu)</t>
  </si>
  <si>
    <t xml:space="preserve">IV. Ảnh tư liệu và chú thích đi kèm  </t>
  </si>
  <si>
    <t>BÁO CÁO THỐNG KÊ</t>
  </si>
  <si>
    <t>Tên bài báo khoa học</t>
  </si>
  <si>
    <t>Tập</t>
  </si>
  <si>
    <t>Số</t>
  </si>
  <si>
    <t>Trang</t>
  </si>
  <si>
    <t>Năm công bố</t>
  </si>
  <si>
    <t>Số lượng bằng phát minh, sáng chế</t>
  </si>
  <si>
    <t>Số lượng các giải pháp hữu ích</t>
  </si>
  <si>
    <t>Nội dung</t>
  </si>
  <si>
    <r>
      <t>I. Các thỏa thuận HTQT</t>
    </r>
    <r>
      <rPr>
        <sz val="12"/>
        <color theme="1"/>
        <rFont val="Times New Roman"/>
        <family val="1"/>
      </rPr>
      <t xml:space="preserve"> (theo biểu thống kê I)</t>
    </r>
  </si>
  <si>
    <r>
      <rPr>
        <b/>
        <sz val="12"/>
        <color theme="1"/>
        <rFont val="Times New Roman"/>
        <family val="1"/>
      </rPr>
      <t xml:space="preserve">II. Các đề tài, dự án HTQT </t>
    </r>
    <r>
      <rPr>
        <sz val="12"/>
        <color theme="1"/>
        <rFont val="Times New Roman"/>
        <family val="1"/>
      </rPr>
      <t xml:space="preserve"> (theo biểu thống kê II)</t>
    </r>
  </si>
  <si>
    <r>
      <rPr>
        <b/>
        <sz val="12"/>
        <color theme="1"/>
        <rFont val="Times New Roman"/>
        <family val="1"/>
      </rPr>
      <t>III. Các hội nghị hội thảo quốc tế</t>
    </r>
    <r>
      <rPr>
        <sz val="12"/>
        <color theme="1"/>
        <rFont val="Times New Roman"/>
        <family val="1"/>
      </rPr>
      <t xml:space="preserve">  (theo biểu thống kê III)</t>
    </r>
  </si>
  <si>
    <r>
      <t xml:space="preserve">IV. Trao đổi chuyên gia </t>
    </r>
    <r>
      <rPr>
        <sz val="12"/>
        <color theme="1"/>
        <rFont val="Times New Roman"/>
        <family val="1"/>
      </rPr>
      <t>(theo biểu thống kê IV)</t>
    </r>
  </si>
  <si>
    <t>Tên đại diện 2 bên 
ký thỏa thuận</t>
  </si>
  <si>
    <r>
      <t>Tên và đ</t>
    </r>
    <r>
      <rPr>
        <b/>
        <sz val="12"/>
        <color theme="1"/>
        <rFont val="Times New Roman"/>
        <family val="1"/>
      </rPr>
      <t>ịa chỉ 
đối tác</t>
    </r>
  </si>
  <si>
    <t xml:space="preserve">I. Bài báo trên tạp chí quốc tế </t>
  </si>
  <si>
    <t>- Chỉ thống kê các kết quả đã được công nhận, không thống kê các kết quả mới được nhận hồ sơ đăng ký.</t>
  </si>
  <si>
    <r>
      <t xml:space="preserve">- Gửi </t>
    </r>
    <r>
      <rPr>
        <i/>
        <u/>
        <sz val="12"/>
        <color theme="1"/>
        <rFont val="Times New Roman"/>
      </rPr>
      <t xml:space="preserve">bản sao </t>
    </r>
    <r>
      <rPr>
        <i/>
        <sz val="12"/>
        <color theme="1"/>
        <rFont val="Times New Roman"/>
        <family val="1"/>
      </rPr>
      <t xml:space="preserve">các Bằng phát minh sáng chế, Chứng nhận giải pháp hữu ích. </t>
    </r>
  </si>
  <si>
    <t>Tên bằng, giấy chứng nhận</t>
  </si>
  <si>
    <t>Tên tác giả</t>
  </si>
  <si>
    <t>Sáng chế</t>
  </si>
  <si>
    <t>GPHI</t>
  </si>
  <si>
    <t>Nhãn hiệu HH</t>
  </si>
  <si>
    <t>Cơ quan cấp</t>
  </si>
  <si>
    <t>Ngày cấp</t>
  </si>
  <si>
    <t>Số bằng,  giấy C/N</t>
  </si>
  <si>
    <t>Loại hình</t>
  </si>
  <si>
    <t>Được cấp bằng SHTT</t>
  </si>
  <si>
    <r>
      <t xml:space="preserve">Tên  tác giả </t>
    </r>
    <r>
      <rPr>
        <i/>
        <sz val="10"/>
        <color theme="1"/>
        <rFont val="Times New Roman"/>
        <family val="1"/>
      </rPr>
      <t>(ghi đủ tên tác giả, hoặc các tác giả chính)</t>
    </r>
  </si>
  <si>
    <r>
      <t xml:space="preserve">Tên tạp chí, 
kỷ yếu </t>
    </r>
    <r>
      <rPr>
        <i/>
        <sz val="10"/>
        <color theme="1"/>
        <rFont val="Times New Roman"/>
        <family val="1"/>
      </rPr>
      <t>(ghi cả số ISSN của tạp chí, kỷ yếu)</t>
    </r>
  </si>
  <si>
    <t>(Chỉ thống kê sách chuyên khảo, giáo trình không thống kê sách phổ biến kiến thức, sách thuộc lĩnh vực  khác với chuyên môn của Viện)</t>
  </si>
  <si>
    <t>Nhà xuất bản</t>
  </si>
  <si>
    <t>Năm xuất bản</t>
  </si>
  <si>
    <t>Số trang</t>
  </si>
  <si>
    <t>Biểu 7: Đào tạo</t>
  </si>
  <si>
    <t>Biểu 4: Sản xuất thử nghiệm</t>
  </si>
  <si>
    <t>Biểu 6b: Chuyển giao công nghệ</t>
  </si>
  <si>
    <t>Biểu 8: Hợp tác quốc tế</t>
  </si>
  <si>
    <t>Biểu 9: Tiềm lực</t>
  </si>
  <si>
    <t>Biểu 10: Hoạt động khác</t>
  </si>
  <si>
    <t>Biểu 11: Công trình công bố</t>
  </si>
  <si>
    <t>Biểu 12: Thi đua – Khen thưởng</t>
  </si>
  <si>
    <t>I. Giải thưởng quốc tế</t>
  </si>
  <si>
    <t>Tên giải thưởng</t>
  </si>
  <si>
    <t>Ngày cấp, đơn vị cấp, số bằng, người ký giải thưởng</t>
  </si>
  <si>
    <t>Nội dung giải thưởng</t>
  </si>
  <si>
    <r>
      <t xml:space="preserve">Tên tác giả 
</t>
    </r>
    <r>
      <rPr>
        <i/>
        <sz val="10"/>
        <color theme="1"/>
        <rFont val="Times New Roman"/>
        <family val="1"/>
      </rPr>
      <t>(Cá nhân, tập thể, đơn vị)</t>
    </r>
    <r>
      <rPr>
        <b/>
        <sz val="12"/>
        <color theme="1"/>
        <rFont val="Times New Roman"/>
        <family val="1"/>
      </rPr>
      <t xml:space="preserve"> </t>
    </r>
  </si>
  <si>
    <t>II. Giải thưởng cấp Nhà nước</t>
  </si>
  <si>
    <t>III. Giải thưởng cấp Viện Hàn lâm KHCNVN hoặc cấp Bộ trở lên</t>
  </si>
  <si>
    <t>IV. Các giải thưởng khoa học-công nghệ khác</t>
  </si>
  <si>
    <r>
      <t>Ghi chú:</t>
    </r>
    <r>
      <rPr>
        <i/>
        <sz val="12"/>
        <color theme="1"/>
        <rFont val="Times New Roman"/>
        <family val="1"/>
      </rPr>
      <t xml:space="preserve"> Cần nộp kèm bản sao các giải thưởng</t>
    </r>
  </si>
  <si>
    <t>Biểu 13: Cán bộ nghiên cứu trẻ</t>
  </si>
  <si>
    <t>Thuộc diện được hỗ trợ của “Chương trình cán bộ trẻ”</t>
  </si>
  <si>
    <t>Họ và tên</t>
  </si>
  <si>
    <t>Năm sinh</t>
  </si>
  <si>
    <t>Năm được tuyển dụng vào biên chế</t>
  </si>
  <si>
    <t>Trình độ</t>
  </si>
  <si>
    <t>Ngạch nghiên cứu</t>
  </si>
  <si>
    <t>Năm cấp bằng</t>
  </si>
  <si>
    <r>
      <t>Lưu ý:</t>
    </r>
    <r>
      <rPr>
        <sz val="12"/>
        <color theme="1"/>
        <rFont val="Times New Roman"/>
        <family val="1"/>
      </rPr>
      <t xml:space="preserve"> </t>
    </r>
  </si>
  <si>
    <t>- Đơn vị thống kê theo đúng hướng dẫn tại Quyết định 1064/QĐ-VHL ngày 21/7/2014 của Viện Hàn lâm KHCNVN về việc hỗ trợ hoạt động khoa học và công nghệ cấp cơ sở cho cán bộ khoa học trẻ (Điều 3).</t>
  </si>
  <si>
    <t>- Copy văn bằng của cán bộ và sắp xếp theo đúng thứ tự: TS, THS, ĐH.</t>
  </si>
  <si>
    <t>- Tại cột “Năm cấp bằng”: ghi  thêm bằng loại giỏi (nếu có) đối với cử nhân/kỹ sư.</t>
  </si>
  <si>
    <t>- Chỉ kê khai theo quy định dưới đây:</t>
  </si>
  <si>
    <t>+</t>
  </si>
  <si>
    <r>
      <t>Ghi chú:</t>
    </r>
    <r>
      <rPr>
        <i/>
        <sz val="12"/>
        <color theme="1"/>
        <rFont val="Times New Roman"/>
        <family val="1"/>
      </rPr>
      <t xml:space="preserve"> </t>
    </r>
  </si>
  <si>
    <t>Biểu 3: Đề tài</t>
  </si>
  <si>
    <r>
      <t xml:space="preserve">I. Đào tạo sau đại học </t>
    </r>
    <r>
      <rPr>
        <i/>
        <sz val="12"/>
        <color theme="1"/>
        <rFont val="Times New Roman"/>
        <family val="1"/>
      </rPr>
      <t>(Đơn vị là cơ sở đào tạo)</t>
    </r>
  </si>
  <si>
    <r>
      <t xml:space="preserve">Thời gian hiệu lực 
</t>
    </r>
    <r>
      <rPr>
        <i/>
        <sz val="10"/>
        <color theme="1"/>
        <rFont val="Times New Roman"/>
        <family val="1"/>
      </rPr>
      <t>(năm ký – năm kết thúc)</t>
    </r>
  </si>
  <si>
    <r>
      <t xml:space="preserve">Kinh phí </t>
    </r>
    <r>
      <rPr>
        <i/>
        <sz val="10"/>
        <color theme="1"/>
        <rFont val="Times New Roman"/>
        <family val="1"/>
      </rPr>
      <t>(triệu đồng)</t>
    </r>
  </si>
  <si>
    <r>
      <t xml:space="preserve">KP Viện Hàn lâm KHCNVN hỗ trợ 
</t>
    </r>
    <r>
      <rPr>
        <i/>
        <sz val="10"/>
        <color theme="1"/>
        <rFont val="Times New Roman"/>
        <family val="1"/>
      </rPr>
      <t>(triệu đồng)</t>
    </r>
  </si>
  <si>
    <r>
      <t xml:space="preserve">Thời gian thực hiện </t>
    </r>
    <r>
      <rPr>
        <i/>
        <sz val="10"/>
        <color theme="1"/>
        <rFont val="Times New Roman"/>
        <family val="1"/>
      </rPr>
      <t>(năm bắt đầu -năm kết thúc)</t>
    </r>
  </si>
  <si>
    <t>Tóm tắt các kết quả 
đã đạt được</t>
  </si>
  <si>
    <t>Tóm tắt các kết quả chính
đã đạt được</t>
  </si>
  <si>
    <t>Kết quả chính</t>
  </si>
  <si>
    <t>Nội dung 
chuyển giao công nghệ</t>
  </si>
  <si>
    <t>STT</t>
  </si>
  <si>
    <t>Tên đơn vị được giao chỉ tiêu</t>
  </si>
  <si>
    <t>Tên đơn vị</t>
  </si>
  <si>
    <t>Mã quan hệ ngân sách</t>
  </si>
  <si>
    <t>Tên Kho bạc - Mã Kho bạc</t>
  </si>
  <si>
    <t>Viện Toán học</t>
  </si>
  <si>
    <t>KBNN Ba Đình - Mã: 0012</t>
  </si>
  <si>
    <t>Viện Công nghệ thông tin</t>
  </si>
  <si>
    <t>Viện Cơ học</t>
  </si>
  <si>
    <t>Viện Khoa học vật liệu</t>
  </si>
  <si>
    <t>Viện Vật lý</t>
  </si>
  <si>
    <t>Viện Hóa học</t>
  </si>
  <si>
    <t>KBNN Cầu Giấy - Mã: 0023</t>
  </si>
  <si>
    <t>Viện Hóa học các HCTN</t>
  </si>
  <si>
    <t>Viện Công nghệ sinh học</t>
  </si>
  <si>
    <t>Viện ST&amp;TN sinh vật</t>
  </si>
  <si>
    <t>Viện Địa lý</t>
  </si>
  <si>
    <t>Viện Địa chất</t>
  </si>
  <si>
    <t>Viện Vật lý địa cầu</t>
  </si>
  <si>
    <t>Viện Kỹ thuật nhiệt đới</t>
  </si>
  <si>
    <t>Viện Cơ học và Tin học ƯD</t>
  </si>
  <si>
    <t>KBNN Quận 3. TP.HCM - Mã: 0112</t>
  </si>
  <si>
    <t>Viện Công nghệ hóa học</t>
  </si>
  <si>
    <t>KBNN Quận 1. TP.HCM - Mã: 0133</t>
  </si>
  <si>
    <t>Viện Sinh học nhiệt đới</t>
  </si>
  <si>
    <t>Viện Hải dương học</t>
  </si>
  <si>
    <t>VP KBNN Khánh Hoà - Mã: 2061</t>
  </si>
  <si>
    <t>Viện NC&amp;ƯDCN Nha Trang</t>
  </si>
  <si>
    <t>Viện KH vật liệu ứng dụng</t>
  </si>
  <si>
    <t>Viện Vật lý TP.HCM</t>
  </si>
  <si>
    <t>Viện Địa lý TN TP.HCM</t>
  </si>
  <si>
    <t>Viện NCKH Tây Nguyên</t>
  </si>
  <si>
    <t>VP KBNN Lâm Đồng - Mã: 2861</t>
  </si>
  <si>
    <t>Viện TN&amp;MT biển</t>
  </si>
  <si>
    <t>VP KBNN Hải Phòng - Mã: 0061</t>
  </si>
  <si>
    <t>Viện ĐC&amp;ĐVL biển</t>
  </si>
  <si>
    <t>Viện Vật lý ƯD&amp;TBKH</t>
  </si>
  <si>
    <t>Trung tâm Thông tin - Tư liệu</t>
  </si>
  <si>
    <t>Văn phòng Viện Hàn lâm KHCNVN</t>
  </si>
  <si>
    <t>KBNN Tây Hồ - Mã: 0021</t>
  </si>
  <si>
    <t>Văn phòng đại diện tại TP.HCM</t>
  </si>
  <si>
    <t>Trung tâm Đào tạo, TV&amp;CGCN</t>
  </si>
  <si>
    <t>Viện Công nghệ môi trường</t>
  </si>
  <si>
    <t>Viện Khoa học năng lượng</t>
  </si>
  <si>
    <t>Nhà xuất bản KHTN&amp;CN</t>
  </si>
  <si>
    <t>Bảo tàng Thiên nhiên VN</t>
  </si>
  <si>
    <t>Viện Công nghệ vũ trụ</t>
  </si>
  <si>
    <t>Trung tâm Phát triển CN cao</t>
  </si>
  <si>
    <t>Viện NCKH Miền Trung</t>
  </si>
  <si>
    <t>VP KBNN Thừa Thiên Huế - Mã: 1611</t>
  </si>
  <si>
    <t>Trung tâm Tin học và Tính toán</t>
  </si>
  <si>
    <t>Viện Hoá sinh biển</t>
  </si>
  <si>
    <t>Trung tâm Vệ tinh quốc gia</t>
  </si>
  <si>
    <t>Văn phòng CT Tây Nguyên 3</t>
  </si>
  <si>
    <t>Viện Nghiên cứu hệ gen</t>
  </si>
  <si>
    <t>Viện Sinh thái học Miền Nam</t>
  </si>
  <si>
    <t>BQLDA Vệ tinh nhỏ</t>
  </si>
  <si>
    <t>Học viện KH&amp;CN</t>
  </si>
  <si>
    <t>Viện Hàn lâm KHCNVN-Đoàn ra</t>
  </si>
  <si>
    <t>Sở Giao dịch KBNN - Mã: 0003</t>
  </si>
  <si>
    <t>VIỆN TOÁN HỌC</t>
  </si>
  <si>
    <t>VIỆN CÔNG NGHỆ THÔNG TIN</t>
  </si>
  <si>
    <t>VIỆN CƠ HỌC</t>
  </si>
  <si>
    <t>VIỆN KHOA HỌC VẬT LIỆU</t>
  </si>
  <si>
    <t>VIỆN VẬT LÝ</t>
  </si>
  <si>
    <t>VIỆN HOÁ HỌC</t>
  </si>
  <si>
    <t>VIỆN HOÁ HỌC CÁC HỢP CHẤT THIÊN NHIÊN</t>
  </si>
  <si>
    <t>VIỆN CÔNG NGHỆ SINH HỌC</t>
  </si>
  <si>
    <t>VIỆN SINH THÁI &amp; TÀI NGUYÊN SINH VẬT</t>
  </si>
  <si>
    <t>VIỆN ĐỊA LÝ</t>
  </si>
  <si>
    <t>VIỆN ĐỊA CHẤT</t>
  </si>
  <si>
    <t>VIỆN VẬT LÝ ĐỊA CẦU</t>
  </si>
  <si>
    <t>VIỆN KỸ THUẬT NHIỆT ĐỚI</t>
  </si>
  <si>
    <t>VIỆN CƠ HỌC VÀ TIN HỌC ỨNG DỤNG</t>
  </si>
  <si>
    <t>VIỆN CÔNG NGHỆ HOÁ HỌC</t>
  </si>
  <si>
    <t>VIỆN SINH HỌC NHIỆT ĐỚI</t>
  </si>
  <si>
    <t>VIỆN HẢI DƯƠNG HỌC</t>
  </si>
  <si>
    <t>VIỆN NGHIÊN CỨU VÀ ỨNG DỤNG CÔNG NGHỆ NHA TRANG</t>
  </si>
  <si>
    <t>VIỆN KHOA HỌC VẬT LIỆU ỨNG DỤNG</t>
  </si>
  <si>
    <t>VIỆN VẬT LÝ THÀNH PHỐ HỒ CHÍ MINH</t>
  </si>
  <si>
    <t>VIỆN ĐỊA LÝ TÀI NGUYÊN THÀNH PHỐ HỒ CHÍ MINH</t>
  </si>
  <si>
    <t>VIỆN NGHIÊN CỨU KHOA HỌC TÂY NGUYÊN</t>
  </si>
  <si>
    <t>VIỆN TÀI NGUYÊN VÀ MÔI TRƯỜNG BIỂN</t>
  </si>
  <si>
    <t>VIỆN ĐỊA CHẤT VÀ ĐỊA VẬT LÝ BIỂN</t>
  </si>
  <si>
    <t>VIỆN VẬT LÝ ỨNG DỤNG VÀ THIẾT BỊ KHOA HỌC</t>
  </si>
  <si>
    <t>TRUNG TÂM THÔNG TIN TƯ LIỆU</t>
  </si>
  <si>
    <t>VĂN PHÒNG VIỆN HÀN LÂM KHCNVN</t>
  </si>
  <si>
    <t>VĂN PHÒNG ĐẠI DIỆN TẠI THÀNH PHỐ HỒ CHÍ MINH</t>
  </si>
  <si>
    <t>TRUNG TÂM ĐÀO TẠO, TƯ VẤN VÀ CHUYỂN GIAO CÔNG NGHỆ</t>
  </si>
  <si>
    <t>VIỆN CÔNG NGHỆ MÔI TRƯỜNG</t>
  </si>
  <si>
    <t>VIỆN KHOA HỌC NĂNG LƯỢNG</t>
  </si>
  <si>
    <t>NHÀ XUẤT BẢN KHOA HỌC TỰ NHIÊN VÀ CÔNG NGHỆ</t>
  </si>
  <si>
    <t>BẢO TÀNG THIÊN NHIÊN VIỆT NAM</t>
  </si>
  <si>
    <t>VIỆN CÔNG NGHỆ VŨ TRỤ</t>
  </si>
  <si>
    <t>TRUNG TÂM PHÁT TRIỂN CÔNG NGHỆ CAO</t>
  </si>
  <si>
    <t>VIỆN NGHIÊN CỨU KHOA HỌC MIỀN TRUNG</t>
  </si>
  <si>
    <t>TRUNG TÂM TIN HỌC VÀ TÍNH TOÁN</t>
  </si>
  <si>
    <t>VIỆN HOÁ SINH BIỂN</t>
  </si>
  <si>
    <t>TRUNG TÂM VỆ TINH QUỐC GIA</t>
  </si>
  <si>
    <t>VĂN PHÒNG CHƯƠNG TRÌNH TÂY NGUYÊN 3</t>
  </si>
  <si>
    <t>VIỆN NGHIÊN CỨU HỆ GEN</t>
  </si>
  <si>
    <t>VIỆN SINH THÁI HỌC MIỀN NAM</t>
  </si>
  <si>
    <t>BAN QUẢN LÝ DỰ ÁN VỆ TINH NHỎ</t>
  </si>
  <si>
    <t>HỌC VIỆN KHOA HỌC VÀ CÔNG NGHỆ</t>
  </si>
  <si>
    <t>VIỆN HÀN LÂM KHOA HỌC VÀ CÔNG NGHỆ VIỆT NAM - ĐOÀN RA</t>
  </si>
  <si>
    <t>- Đoàn vào: thống kê đầy đủ thông tin về số lượng khách, trưởng đoàn (nếu có) thời gian, mục đích đến làm việc với đơn vị.</t>
  </si>
  <si>
    <r>
      <t xml:space="preserve">Nội dung thỏa thuận </t>
    </r>
    <r>
      <rPr>
        <i/>
        <sz val="10"/>
        <color theme="1"/>
        <rFont val="Times New Roman"/>
        <family val="1"/>
      </rPr>
      <t>(nêu rõ nội dung hợp tác, nghĩa vụ tài chính, nếu có)</t>
    </r>
  </si>
  <si>
    <r>
      <t xml:space="preserve">Tóm tắt các kết quả đã đạt được </t>
    </r>
    <r>
      <rPr>
        <i/>
        <sz val="10"/>
        <color theme="1"/>
        <rFont val="Times New Roman"/>
        <family val="1"/>
      </rPr>
      <t>(nêu rõ địa điểm triển khai, nơi lưu giữ sản phẩm)</t>
    </r>
  </si>
  <si>
    <r>
      <t xml:space="preserve">Thời gian 
</t>
    </r>
    <r>
      <rPr>
        <i/>
        <sz val="10"/>
        <color theme="1"/>
        <rFont val="Times New Roman"/>
        <family val="1"/>
      </rPr>
      <t>(bắt đầu - 
kết thúc)</t>
    </r>
  </si>
  <si>
    <t>Đề tài HTQT cấp Viện Hàn lâm KHCNVN</t>
  </si>
  <si>
    <t>Các khoản viện trợ quốc tế khác (trang thiết bị, ấn phẩm, …)</t>
  </si>
  <si>
    <t>I. Danh mục các thỏa thuận HTQT còn hiệu lực</t>
  </si>
  <si>
    <t>Địa điểm 
tổ chức</t>
  </si>
  <si>
    <t>Cơ quan tổ chức, phối hợp</t>
  </si>
  <si>
    <t>Lớp học quốc tế</t>
  </si>
  <si>
    <t>A.</t>
  </si>
  <si>
    <t>Đoàn ra</t>
  </si>
  <si>
    <t>Tên, chức vụ</t>
  </si>
  <si>
    <t>Cơ quan mời</t>
  </si>
  <si>
    <t>Nước đến</t>
  </si>
  <si>
    <r>
      <t xml:space="preserve">Thời gian
</t>
    </r>
    <r>
      <rPr>
        <i/>
        <sz val="11"/>
        <color theme="1"/>
        <rFont val="Times New Roman"/>
        <family val="1"/>
      </rPr>
      <t>(từ ngày… 
đến ngày…)</t>
    </r>
  </si>
  <si>
    <r>
      <t xml:space="preserve">Mục đích
</t>
    </r>
    <r>
      <rPr>
        <i/>
        <sz val="11"/>
        <color theme="1"/>
        <rFont val="Times New Roman"/>
        <family val="1"/>
      </rPr>
      <t>Trao đổi khoa học/Tham dự hội thảo,hội nghị/Đào tạo tiến sỹ/thạc sỹ/ngắn hạn/…</t>
    </r>
  </si>
  <si>
    <t>Nguồn kinh phí</t>
  </si>
  <si>
    <t>A.1. Công tác</t>
  </si>
  <si>
    <t>A.2. Đào tạo</t>
  </si>
  <si>
    <t>A.3. Khác</t>
  </si>
  <si>
    <t>B.</t>
  </si>
  <si>
    <t>Đoàn vào</t>
  </si>
  <si>
    <t>Tên trưởng đoàn</t>
  </si>
  <si>
    <t>Số thành viên</t>
  </si>
  <si>
    <t>Cơ quan, nước</t>
  </si>
  <si>
    <r>
      <t xml:space="preserve">Mục đích
</t>
    </r>
    <r>
      <rPr>
        <i/>
        <sz val="11"/>
        <color theme="1"/>
        <rFont val="Times New Roman"/>
        <family val="1"/>
      </rPr>
      <t>Trao đổi khoa học/Tham dự hội thảo,hội nghị/Đào tạo tiến sỹ/thạc sỹ…</t>
    </r>
  </si>
  <si>
    <t>Tên người nước ngoài</t>
  </si>
  <si>
    <t>Quốc tịch</t>
  </si>
  <si>
    <t>Lý do khen thưởng</t>
  </si>
  <si>
    <r>
      <t xml:space="preserve">Hình thức khen thưởng
</t>
    </r>
    <r>
      <rPr>
        <i/>
        <sz val="10"/>
        <color theme="1"/>
        <rFont val="Times New Roman"/>
        <family val="1"/>
      </rPr>
      <t>(Huân, huy chương/ Bằng khen/Kỷ niệm chương/Bằng tiến sỹ danh dự)</t>
    </r>
  </si>
  <si>
    <t>X</t>
  </si>
  <si>
    <t>Đề tài thuộc Chương trình Vật lý đến năm 2020</t>
  </si>
  <si>
    <t xml:space="preserve">Đề tài thuộc Chương trình Vật lý đến năm 2020  cấp Viện Hàn lâm KHCNVN  </t>
  </si>
  <si>
    <t>Đề tài cấp quốc gia thuộc Chương trình Vật lý đến năm 2020</t>
  </si>
  <si>
    <t>Tuyển mới 2016</t>
  </si>
  <si>
    <t>Chuyển tiếp trong hạn</t>
  </si>
  <si>
    <t>Gia hạn</t>
  </si>
  <si>
    <t>Quá hạn</t>
  </si>
  <si>
    <t>Cấp cơ sở</t>
  </si>
  <si>
    <t>Cấp Viện Hàn lâm</t>
  </si>
  <si>
    <t>Sinh viên</t>
  </si>
  <si>
    <t>Bài báo quốc tế</t>
  </si>
  <si>
    <t>Số bài báo đăng trên các tạp chí quốc gia có mã ISSN (không kể bài trên các tạp chí của Viện Hàn lâm KHCNVN)</t>
  </si>
  <si>
    <t>Văn bằng sở hữu trí tuệ</t>
  </si>
  <si>
    <t xml:space="preserve">Số lượng sách chuyên khảo đã xuất bản, có mã ISBN </t>
  </si>
  <si>
    <t xml:space="preserve">2.  Báo cáo chi tiết </t>
  </si>
  <si>
    <t>Biểu 6a: Hợp đồng KHCN</t>
  </si>
  <si>
    <r>
      <t xml:space="preserve">Hình thức chuyển giao </t>
    </r>
    <r>
      <rPr>
        <i/>
        <sz val="12"/>
        <color rgb="FF000000"/>
        <rFont val="Times New Roman"/>
        <family val="1"/>
      </rPr>
      <t>(toàn bộ, một phần)</t>
    </r>
  </si>
  <si>
    <r>
      <t xml:space="preserve">Xuất xứ công nghệ 
</t>
    </r>
    <r>
      <rPr>
        <i/>
        <sz val="12"/>
        <color rgb="FF000000"/>
        <rFont val="Times New Roman"/>
        <family val="1"/>
      </rPr>
      <t>(tên, mã số văn bằng SHTT; hoặc tên, mã số (nếu có) nhiệm vụ khoa học công nghệ)</t>
    </r>
  </si>
  <si>
    <t>Biểu 6c: Công nghệ sẵn sàng chuyền giao</t>
  </si>
  <si>
    <t>Tên sản phẩm</t>
  </si>
  <si>
    <t>Xuất xứ công nghệ</t>
  </si>
  <si>
    <t>Mô tả sản phẩm</t>
  </si>
  <si>
    <t>Lĩnh vực ứng dụng</t>
  </si>
  <si>
    <t>Ưu điểm nổi bật</t>
  </si>
  <si>
    <t>Ảnh minh họa</t>
  </si>
  <si>
    <t>Tình trạng ứng dụng triển khai</t>
  </si>
  <si>
    <t>Địa chỉ liên hệ</t>
  </si>
  <si>
    <t>Đề tài, dự án cấp</t>
  </si>
  <si>
    <t>Nhà nước</t>
  </si>
  <si>
    <t>Bộ, ngành</t>
  </si>
  <si>
    <t>Khác</t>
  </si>
  <si>
    <t>Đề tài khoa học Nafosted.…………………………...……………………………..
………………………………………………………...…………………………..</t>
  </si>
  <si>
    <t>Sản phẩm nghiên cứu</t>
  </si>
  <si>
    <t>Sản xuất theo đơn đặt hàng</t>
  </si>
  <si>
    <t>Sản xuất thử nghiệm</t>
  </si>
  <si>
    <t>Sản xuất thường xuyên</t>
  </si>
  <si>
    <t xml:space="preserve">Nội dung đào tạo </t>
  </si>
  <si>
    <t>Đào tạo theo tiêu chuẩn thăng hạng</t>
  </si>
  <si>
    <t>Đào tạo theo tiêu chuẩn chức vụ</t>
  </si>
  <si>
    <t>2.1</t>
  </si>
  <si>
    <t>2.2</t>
  </si>
  <si>
    <t>2.3</t>
  </si>
  <si>
    <t>2.4</t>
  </si>
  <si>
    <t>Lý luận chính trị</t>
  </si>
  <si>
    <t>Quản lý nhà nước</t>
  </si>
  <si>
    <t>Số bài báo đăng trên các tạp chí quốc tế không thuộc danh sách SCI hoặc SCI-E nhưng có mã chuẩn ISSN</t>
  </si>
  <si>
    <t>Bài báo quốc gia</t>
  </si>
  <si>
    <t>2.1. Công bố khoa học</t>
  </si>
  <si>
    <r>
      <t xml:space="preserve">1. Tạp chí thuộc danh sách SCI: </t>
    </r>
    <r>
      <rPr>
        <i/>
        <sz val="12"/>
        <color theme="1"/>
        <rFont val="Times New Roman"/>
        <family val="1"/>
      </rPr>
      <t xml:space="preserve">(gửi kèm </t>
    </r>
    <r>
      <rPr>
        <i/>
        <u/>
        <sz val="12"/>
        <color theme="1"/>
        <rFont val="Times New Roman"/>
        <family val="1"/>
      </rPr>
      <t>bản sao toàn văn</t>
    </r>
    <r>
      <rPr>
        <i/>
        <sz val="12"/>
        <color theme="1"/>
        <rFont val="Times New Roman"/>
        <family val="1"/>
      </rPr>
      <t xml:space="preserve"> các bài báo)</t>
    </r>
  </si>
  <si>
    <r>
      <t xml:space="preserve">2. Tạp chí thuộc danh sách SCI-Expanded: </t>
    </r>
    <r>
      <rPr>
        <i/>
        <sz val="12"/>
        <color theme="1"/>
        <rFont val="Times New Roman"/>
        <family val="1"/>
      </rPr>
      <t xml:space="preserve">(gửi kèm </t>
    </r>
    <r>
      <rPr>
        <i/>
        <u/>
        <sz val="12"/>
        <color theme="1"/>
        <rFont val="Times New Roman"/>
        <family val="1"/>
      </rPr>
      <t>bản sao toàn văn</t>
    </r>
    <r>
      <rPr>
        <i/>
        <sz val="12"/>
        <color theme="1"/>
        <rFont val="Times New Roman"/>
        <family val="1"/>
      </rPr>
      <t xml:space="preserve"> các bài báo)</t>
    </r>
  </si>
  <si>
    <r>
      <t xml:space="preserve">4. Tạp chí quốc tế không thuộc danh sách SCI hoặc SCI-E, nhưng có mã chuẩn ISSN: </t>
    </r>
    <r>
      <rPr>
        <i/>
        <sz val="12"/>
        <color theme="1"/>
        <rFont val="Times New Roman"/>
        <family val="1"/>
      </rPr>
      <t xml:space="preserve">(gửi kèm </t>
    </r>
    <r>
      <rPr>
        <i/>
        <u/>
        <sz val="12"/>
        <color theme="1"/>
        <rFont val="Times New Roman"/>
        <family val="1"/>
      </rPr>
      <t>bản sao toàn văn</t>
    </r>
    <r>
      <rPr>
        <i/>
        <sz val="12"/>
        <color theme="1"/>
        <rFont val="Times New Roman"/>
        <family val="1"/>
      </rPr>
      <t xml:space="preserve"> các bài báo)</t>
    </r>
  </si>
  <si>
    <r>
      <t xml:space="preserve">3. Tạp chí của Viện Hàn lâm KHCNVN thuộc danh mục Scopus: </t>
    </r>
    <r>
      <rPr>
        <i/>
        <sz val="12"/>
        <color theme="1"/>
        <rFont val="Times New Roman"/>
        <family val="1"/>
      </rPr>
      <t xml:space="preserve">(gửi kèm </t>
    </r>
    <r>
      <rPr>
        <i/>
        <u/>
        <sz val="12"/>
        <color theme="1"/>
        <rFont val="Times New Roman"/>
        <family val="1"/>
      </rPr>
      <t>bản sao toàn văn</t>
    </r>
    <r>
      <rPr>
        <i/>
        <sz val="12"/>
        <color theme="1"/>
        <rFont val="Times New Roman"/>
        <family val="1"/>
      </rPr>
      <t xml:space="preserve"> các bài báo)</t>
    </r>
  </si>
  <si>
    <t>II. Bài báo trên tạp chí quốc gia</t>
  </si>
  <si>
    <r>
      <t xml:space="preserve">1. Tạp chí của Viện Hàn lâm KHCNVN không thuộc danh mục Scopus: </t>
    </r>
    <r>
      <rPr>
        <i/>
        <sz val="12"/>
        <color theme="1"/>
        <rFont val="Times New Roman"/>
        <family val="1"/>
      </rPr>
      <t xml:space="preserve">(gửi kèm </t>
    </r>
    <r>
      <rPr>
        <i/>
        <u/>
        <sz val="12"/>
        <color theme="1"/>
        <rFont val="Times New Roman"/>
        <family val="1"/>
      </rPr>
      <t>bản sao toàn văn</t>
    </r>
    <r>
      <rPr>
        <i/>
        <sz val="12"/>
        <color theme="1"/>
        <rFont val="Times New Roman"/>
        <family val="1"/>
      </rPr>
      <t xml:space="preserve"> các bài báo)</t>
    </r>
  </si>
  <si>
    <r>
      <t xml:space="preserve">2. Các tạp chí Quốc gia khác (không kể các tạp chí của Viện Hàn lâm KHCNVN) có mã ISSN: </t>
    </r>
    <r>
      <rPr>
        <i/>
        <sz val="12"/>
        <color theme="1"/>
        <rFont val="Times New Roman"/>
        <family val="1"/>
      </rPr>
      <t>(chỉ cần thống kê không cần chụp bài toàn văn)</t>
    </r>
  </si>
  <si>
    <t>2.2. Văn bằng sở hữu trí tuệ</t>
  </si>
  <si>
    <t>Kiểu dáng CN</t>
  </si>
  <si>
    <t>2.3. Sách chuyên khảo, giáo trình</t>
  </si>
  <si>
    <t xml:space="preserve">Số bài báo đăng trên tạp chí thuộc danh sách SCI </t>
  </si>
  <si>
    <t>Số bài báo đăng trên tạp chí thuộc danh sách SCI-E (bao gồm cả tạp chí  Advances in Natural Sciences: Nanoscience and Nanotechnology)</t>
  </si>
  <si>
    <t>Số bài báo đăng trên các tạp chí của Viện Hàn lâm KHCNVN, không thuộc danh mục Scopus (9 tạp chí)</t>
  </si>
  <si>
    <t>Số bài báo đăng trên các tạp chí của Viện Hàn lâm KHCNVN thuộc danh mục Scopus 02 tạp chí:  Vietnam Journal of Mathematics và Acta Mathematica Vietnamica</t>
  </si>
</sst>
</file>

<file path=xl/styles.xml><?xml version="1.0" encoding="utf-8"?>
<styleSheet xmlns="http://schemas.openxmlformats.org/spreadsheetml/2006/main">
  <fonts count="42">
    <font>
      <sz val="11"/>
      <color theme="1"/>
      <name val="UVnTime"/>
      <family val="2"/>
      <charset val="163"/>
    </font>
    <font>
      <b/>
      <sz val="12"/>
      <color rgb="FF000000"/>
      <name val="Times New Roman"/>
      <family val="1"/>
    </font>
    <font>
      <sz val="11"/>
      <color theme="1"/>
      <name val="Times New Roman"/>
      <family val="1"/>
    </font>
    <font>
      <b/>
      <sz val="12"/>
      <color theme="1"/>
      <name val="Times New Roman"/>
      <family val="1"/>
    </font>
    <font>
      <i/>
      <sz val="12"/>
      <color rgb="FF000000"/>
      <name val="Times New Roman"/>
      <family val="1"/>
    </font>
    <font>
      <b/>
      <sz val="11"/>
      <color rgb="FF000000"/>
      <name val="Times New Roman"/>
      <family val="1"/>
    </font>
    <font>
      <sz val="12"/>
      <color rgb="FF000000"/>
      <name val="Times New Roman"/>
      <family val="1"/>
    </font>
    <font>
      <i/>
      <sz val="13"/>
      <color rgb="FF000000"/>
      <name val="Times New Roman"/>
      <family val="1"/>
    </font>
    <font>
      <b/>
      <sz val="13"/>
      <color rgb="FF000000"/>
      <name val="Times New Roman"/>
      <family val="1"/>
    </font>
    <font>
      <sz val="11"/>
      <color rgb="FFFF0000"/>
      <name val="Times New Roman"/>
      <family val="1"/>
    </font>
    <font>
      <sz val="12"/>
      <color theme="1"/>
      <name val="Times New Roman"/>
      <family val="1"/>
    </font>
    <font>
      <b/>
      <u/>
      <sz val="12"/>
      <color rgb="FF000000"/>
      <name val="Times New Roman"/>
      <family val="1"/>
    </font>
    <font>
      <i/>
      <sz val="12"/>
      <color theme="1"/>
      <name val="Times New Roman"/>
      <family val="1"/>
    </font>
    <font>
      <b/>
      <i/>
      <sz val="12"/>
      <color rgb="FF000000"/>
      <name val="Times New Roman"/>
      <family val="1"/>
    </font>
    <font>
      <b/>
      <i/>
      <sz val="12"/>
      <color theme="1"/>
      <name val="Times New Roman"/>
      <family val="1"/>
    </font>
    <font>
      <b/>
      <sz val="13"/>
      <color theme="1"/>
      <name val="Times New Roman"/>
      <family val="1"/>
    </font>
    <font>
      <b/>
      <sz val="11"/>
      <color theme="1"/>
      <name val="UVnTime"/>
      <charset val="163"/>
    </font>
    <font>
      <b/>
      <sz val="11"/>
      <color theme="1"/>
      <name val="Times New Roman"/>
      <family val="1"/>
    </font>
    <font>
      <b/>
      <vertAlign val="superscript"/>
      <sz val="12"/>
      <color theme="1"/>
      <name val="Times New Roman"/>
      <family val="1"/>
    </font>
    <font>
      <sz val="10"/>
      <color rgb="FF000000"/>
      <name val="Times New Roman"/>
      <family val="1"/>
    </font>
    <font>
      <sz val="8"/>
      <name val="UVnTime"/>
      <family val="2"/>
      <charset val="163"/>
    </font>
    <font>
      <u/>
      <sz val="11"/>
      <color theme="10"/>
      <name val="UVnTime"/>
      <family val="2"/>
      <charset val="163"/>
    </font>
    <font>
      <u/>
      <sz val="11"/>
      <color theme="11"/>
      <name val="UVnTime"/>
      <family val="2"/>
      <charset val="163"/>
    </font>
    <font>
      <sz val="7"/>
      <color theme="1"/>
      <name val="Times New Roman"/>
    </font>
    <font>
      <i/>
      <sz val="11"/>
      <color theme="1"/>
      <name val="Times New Roman"/>
      <family val="1"/>
    </font>
    <font>
      <sz val="12"/>
      <color theme="1"/>
      <name val="UVnTime"/>
      <family val="2"/>
      <charset val="163"/>
    </font>
    <font>
      <i/>
      <u/>
      <sz val="12"/>
      <color theme="1"/>
      <name val="Times New Roman"/>
    </font>
    <font>
      <i/>
      <u/>
      <sz val="12"/>
      <color theme="1"/>
      <name val="Times New Roman"/>
      <family val="1"/>
    </font>
    <font>
      <i/>
      <sz val="10"/>
      <color theme="1"/>
      <name val="Times New Roman"/>
      <family val="1"/>
    </font>
    <font>
      <sz val="10"/>
      <color theme="1"/>
      <name val="Times New Roman"/>
      <family val="1"/>
    </font>
    <font>
      <sz val="10"/>
      <color theme="1"/>
      <name val="UVnTime"/>
      <family val="2"/>
      <charset val="163"/>
    </font>
    <font>
      <b/>
      <sz val="10"/>
      <color theme="1"/>
      <name val="Times New Roman"/>
      <family val="1"/>
    </font>
    <font>
      <b/>
      <sz val="10"/>
      <color rgb="FF000000"/>
      <name val="Times New Roman"/>
      <family val="1"/>
    </font>
    <font>
      <b/>
      <sz val="10"/>
      <name val="Arial"/>
      <family val="2"/>
    </font>
    <font>
      <sz val="11"/>
      <color indexed="8"/>
      <name val="Times New Roman"/>
      <family val="1"/>
    </font>
    <font>
      <sz val="10"/>
      <name val="Arial"/>
      <family val="2"/>
    </font>
    <font>
      <sz val="10"/>
      <color indexed="8"/>
      <name val="Arial"/>
      <family val="2"/>
    </font>
    <font>
      <b/>
      <i/>
      <sz val="11"/>
      <color theme="1"/>
      <name val="Times New Roman"/>
      <family val="1"/>
    </font>
    <font>
      <sz val="12"/>
      <color rgb="FF000000"/>
      <name val="Times New Roman"/>
      <family val="1"/>
      <charset val="163"/>
    </font>
    <font>
      <b/>
      <sz val="12"/>
      <color theme="1"/>
      <name val="Times New Roman"/>
      <family val="1"/>
      <charset val="163"/>
    </font>
    <font>
      <b/>
      <sz val="12"/>
      <color rgb="FF000000"/>
      <name val="Times New Roman"/>
      <family val="1"/>
      <charset val="163"/>
    </font>
    <font>
      <i/>
      <sz val="11"/>
      <color theme="1"/>
      <name val="UVnTime"/>
      <family val="2"/>
      <charset val="163"/>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auto="1"/>
      </left>
      <right style="thin">
        <color indexed="64"/>
      </right>
      <top/>
      <bottom/>
      <diagonal/>
    </border>
  </borders>
  <cellStyleXfs count="35">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309">
    <xf numFmtId="0" fontId="0" fillId="0" borderId="0" xfId="0"/>
    <xf numFmtId="0" fontId="1" fillId="0" borderId="0" xfId="0" applyFont="1" applyAlignment="1">
      <alignment vertical="top"/>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top" wrapText="1"/>
    </xf>
    <xf numFmtId="0" fontId="1" fillId="0" borderId="1" xfId="0" applyFont="1" applyBorder="1" applyAlignment="1">
      <alignment horizontal="center" vertical="top" wrapText="1"/>
    </xf>
    <xf numFmtId="0" fontId="6" fillId="0" borderId="1" xfId="0" applyFont="1" applyBorder="1" applyAlignment="1">
      <alignment horizontal="justify" vertical="top" wrapText="1"/>
    </xf>
    <xf numFmtId="0" fontId="1"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right" vertical="top"/>
    </xf>
    <xf numFmtId="0" fontId="6" fillId="0" borderId="1" xfId="0" applyFont="1" applyBorder="1" applyAlignment="1">
      <alignment horizontal="right" vertical="top" wrapText="1"/>
    </xf>
    <xf numFmtId="0" fontId="1" fillId="0" borderId="1" xfId="0" applyFont="1" applyBorder="1" applyAlignment="1">
      <alignment horizontal="right" vertical="top" wrapText="1"/>
    </xf>
    <xf numFmtId="0" fontId="1" fillId="0" borderId="1" xfId="0" applyFont="1" applyBorder="1" applyAlignment="1">
      <alignment vertical="top" wrapText="1"/>
    </xf>
    <xf numFmtId="0" fontId="3" fillId="0" borderId="0" xfId="0" applyFont="1" applyAlignment="1">
      <alignment horizontal="center" vertical="top"/>
    </xf>
    <xf numFmtId="0" fontId="3" fillId="0" borderId="0" xfId="0" applyFont="1" applyAlignment="1">
      <alignment horizontal="left"/>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0" xfId="0" applyFont="1" applyBorder="1" applyAlignment="1">
      <alignment horizontal="center" vertical="top" wrapText="1"/>
    </xf>
    <xf numFmtId="0" fontId="6" fillId="0" borderId="0" xfId="0" applyFont="1" applyBorder="1" applyAlignment="1">
      <alignment horizontal="justify" vertical="top" wrapText="1"/>
    </xf>
    <xf numFmtId="0" fontId="6" fillId="0" borderId="0" xfId="0" applyFont="1" applyBorder="1" applyAlignment="1">
      <alignment horizontal="righ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xf numFmtId="0" fontId="3" fillId="0" borderId="1" xfId="0" applyFont="1" applyBorder="1"/>
    <xf numFmtId="0" fontId="10" fillId="0" borderId="0" xfId="0" applyFont="1"/>
    <xf numFmtId="0" fontId="3" fillId="0" borderId="1" xfId="0" applyFont="1" applyBorder="1" applyAlignment="1">
      <alignment horizontal="center"/>
    </xf>
    <xf numFmtId="0" fontId="12" fillId="0" borderId="0" xfId="0" applyFont="1"/>
    <xf numFmtId="0" fontId="7" fillId="0" borderId="0" xfId="0" applyFont="1" applyAlignment="1"/>
    <xf numFmtId="0" fontId="8" fillId="0" borderId="0" xfId="0" applyFont="1" applyAlignment="1"/>
    <xf numFmtId="0" fontId="4" fillId="0" borderId="0" xfId="0" applyFont="1" applyAlignment="1"/>
    <xf numFmtId="0" fontId="1" fillId="0" borderId="9" xfId="0" applyFont="1" applyBorder="1" applyAlignment="1">
      <alignment horizontal="center" vertical="center" wrapText="1"/>
    </xf>
    <xf numFmtId="0" fontId="3" fillId="0" borderId="0" xfId="0" applyFont="1" applyAlignment="1">
      <alignment horizontal="center" vertical="top"/>
    </xf>
    <xf numFmtId="0" fontId="9" fillId="0" borderId="10" xfId="0" applyFont="1" applyBorder="1" applyAlignment="1">
      <alignment vertical="top" wrapText="1"/>
    </xf>
    <xf numFmtId="0" fontId="9" fillId="0" borderId="0" xfId="0" applyFont="1" applyAlignment="1">
      <alignment vertical="top" wrapText="1"/>
    </xf>
    <xf numFmtId="0" fontId="0" fillId="2" borderId="0" xfId="0" applyFill="1"/>
    <xf numFmtId="0" fontId="3" fillId="0" borderId="0" xfId="0" applyFont="1" applyAlignment="1">
      <alignment horizontal="left" vertical="top" wrapText="1"/>
    </xf>
    <xf numFmtId="0" fontId="6" fillId="0" borderId="9" xfId="0" applyFont="1" applyBorder="1" applyAlignment="1">
      <alignment horizontal="center" vertical="top" wrapText="1"/>
    </xf>
    <xf numFmtId="0" fontId="6" fillId="0" borderId="6" xfId="0" applyFont="1" applyBorder="1" applyAlignment="1">
      <alignment horizontal="justify" vertical="top"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0" fontId="6" fillId="0" borderId="8" xfId="0" applyFont="1" applyBorder="1" applyAlignment="1">
      <alignment vertical="top" wrapText="1"/>
    </xf>
    <xf numFmtId="0" fontId="6" fillId="0" borderId="1" xfId="0" applyFont="1" applyBorder="1" applyAlignment="1">
      <alignment vertical="top" wrapText="1"/>
    </xf>
    <xf numFmtId="0" fontId="3" fillId="0" borderId="1" xfId="0" applyFont="1" applyBorder="1" applyAlignment="1"/>
    <xf numFmtId="0" fontId="10" fillId="0" borderId="6" xfId="0" applyFont="1" applyBorder="1" applyAlignment="1">
      <alignment horizontal="justify" vertical="top" wrapText="1"/>
    </xf>
    <xf numFmtId="0" fontId="6" fillId="0" borderId="11" xfId="0" applyFont="1" applyBorder="1" applyAlignment="1">
      <alignment vertical="top" wrapText="1"/>
    </xf>
    <xf numFmtId="0" fontId="6" fillId="0" borderId="6" xfId="0" applyFont="1" applyBorder="1" applyAlignment="1">
      <alignment vertical="top" wrapText="1"/>
    </xf>
    <xf numFmtId="0" fontId="3" fillId="0" borderId="1" xfId="0" applyFont="1" applyBorder="1" applyAlignment="1">
      <alignment horizontal="center" wrapText="1"/>
    </xf>
    <xf numFmtId="0" fontId="3" fillId="0" borderId="0" xfId="0" applyFont="1" applyAlignment="1">
      <alignment vertical="top"/>
    </xf>
    <xf numFmtId="0" fontId="6" fillId="0" borderId="6" xfId="0" applyFont="1" applyBorder="1" applyAlignment="1">
      <alignment horizontal="right" vertical="top" wrapText="1"/>
    </xf>
    <xf numFmtId="0" fontId="6" fillId="0" borderId="5" xfId="0" applyFont="1" applyBorder="1" applyAlignment="1">
      <alignment horizontal="center" vertical="top" wrapText="1"/>
    </xf>
    <xf numFmtId="0" fontId="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0" fillId="0" borderId="1" xfId="0" applyFont="1" applyBorder="1"/>
    <xf numFmtId="0" fontId="0" fillId="0" borderId="1" xfId="0" applyBorder="1"/>
    <xf numFmtId="0" fontId="3" fillId="0" borderId="0" xfId="0" applyFont="1" applyBorder="1"/>
    <xf numFmtId="0" fontId="3" fillId="0" borderId="0" xfId="0" applyFont="1" applyBorder="1" applyAlignment="1">
      <alignment horizontal="center"/>
    </xf>
    <xf numFmtId="0" fontId="3" fillId="0" borderId="0" xfId="0" applyFont="1" applyBorder="1" applyAlignment="1"/>
    <xf numFmtId="0" fontId="16" fillId="0" borderId="0" xfId="0" applyFont="1" applyBorder="1"/>
    <xf numFmtId="0" fontId="6" fillId="0" borderId="6" xfId="0" applyFont="1" applyBorder="1" applyAlignment="1">
      <alignment horizontal="center" vertical="top" wrapText="1"/>
    </xf>
    <xf numFmtId="0" fontId="0" fillId="0" borderId="0" xfId="0" applyAlignment="1">
      <alignment vertical="center"/>
    </xf>
    <xf numFmtId="0" fontId="10" fillId="0" borderId="0" xfId="0" applyFont="1" applyBorder="1" applyAlignment="1">
      <alignment horizontal="justify" vertical="top" wrapText="1"/>
    </xf>
    <xf numFmtId="0" fontId="6" fillId="0" borderId="0" xfId="0" applyFont="1" applyBorder="1" applyAlignment="1">
      <alignment vertical="top" wrapText="1"/>
    </xf>
    <xf numFmtId="0" fontId="3" fillId="0" borderId="0" xfId="0" applyFont="1" applyBorder="1" applyAlignment="1">
      <alignment horizontal="center" wrapText="1"/>
    </xf>
    <xf numFmtId="0" fontId="3" fillId="0" borderId="9" xfId="0" applyFont="1" applyBorder="1" applyAlignment="1">
      <alignment horizontal="center" vertical="center" wrapText="1"/>
    </xf>
    <xf numFmtId="0" fontId="10" fillId="0" borderId="0" xfId="0" applyFont="1" applyAlignment="1">
      <alignment horizontal="justify"/>
    </xf>
    <xf numFmtId="0" fontId="9" fillId="0" borderId="0" xfId="0" applyFont="1" applyBorder="1" applyAlignment="1">
      <alignment vertical="top" wrapText="1"/>
    </xf>
    <xf numFmtId="0" fontId="6" fillId="0" borderId="0" xfId="0" applyFont="1" applyBorder="1" applyAlignment="1">
      <alignment horizontal="left" vertical="top" wrapText="1"/>
    </xf>
    <xf numFmtId="0" fontId="17" fillId="0" borderId="0" xfId="0" applyFont="1" applyAlignment="1">
      <alignment vertical="top"/>
    </xf>
    <xf numFmtId="0" fontId="6" fillId="0" borderId="7" xfId="0" applyFont="1" applyBorder="1" applyAlignment="1">
      <alignment horizontal="center" vertical="top" wrapText="1"/>
    </xf>
    <xf numFmtId="0" fontId="3" fillId="0" borderId="6" xfId="0" applyFont="1" applyBorder="1" applyAlignment="1">
      <alignment horizontal="left" vertical="center" wrapText="1"/>
    </xf>
    <xf numFmtId="0" fontId="3" fillId="0" borderId="6" xfId="0" applyFont="1" applyBorder="1" applyAlignment="1">
      <alignment horizontal="right" vertical="center" wrapText="1"/>
    </xf>
    <xf numFmtId="0" fontId="3" fillId="0" borderId="1" xfId="0" applyFont="1" applyBorder="1" applyAlignment="1">
      <alignment horizontal="right"/>
    </xf>
    <xf numFmtId="0" fontId="3" fillId="0" borderId="0" xfId="0" applyFont="1" applyBorder="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vertical="top"/>
    </xf>
    <xf numFmtId="0" fontId="1" fillId="0" borderId="0" xfId="0" applyFont="1" applyAlignment="1">
      <alignment horizontal="center" vertical="top"/>
    </xf>
    <xf numFmtId="0" fontId="3" fillId="0" borderId="0" xfId="0" applyFont="1" applyAlignment="1">
      <alignment horizontal="left" vertical="top"/>
    </xf>
    <xf numFmtId="0" fontId="3" fillId="0" borderId="1" xfId="0" applyFont="1" applyBorder="1" applyAlignment="1">
      <alignment horizontal="center" vertical="center" wrapText="1"/>
    </xf>
    <xf numFmtId="0" fontId="1" fillId="0" borderId="0" xfId="0" applyFont="1" applyAlignment="1">
      <alignment horizontal="right" vertical="top"/>
    </xf>
    <xf numFmtId="0" fontId="3" fillId="0" borderId="0" xfId="0" applyFont="1" applyAlignment="1">
      <alignment horizontal="center" vertical="top"/>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xf>
    <xf numFmtId="0" fontId="10" fillId="0" borderId="0" xfId="0" applyFont="1" applyAlignment="1">
      <alignment horizontal="left" vertical="center"/>
    </xf>
    <xf numFmtId="0" fontId="10" fillId="0" borderId="0" xfId="0" quotePrefix="1" applyFont="1" applyAlignment="1">
      <alignment horizontal="left" vertical="center"/>
    </xf>
    <xf numFmtId="0" fontId="10" fillId="0" borderId="0" xfId="0" applyFont="1" applyAlignment="1">
      <alignment vertical="top"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7" fillId="0" borderId="1" xfId="0" applyFont="1" applyBorder="1" applyAlignment="1">
      <alignment horizontal="center"/>
    </xf>
    <xf numFmtId="0" fontId="10" fillId="0" borderId="1" xfId="0" applyFont="1" applyBorder="1" applyAlignment="1">
      <alignment horizontal="right" vertical="center" wrapText="1"/>
    </xf>
    <xf numFmtId="0" fontId="16" fillId="0" borderId="1" xfId="0" applyFont="1" applyBorder="1" applyAlignment="1">
      <alignment horizontal="right"/>
    </xf>
    <xf numFmtId="0" fontId="16" fillId="0" borderId="1" xfId="0" applyFont="1" applyBorder="1" applyAlignment="1">
      <alignment horizontal="center"/>
    </xf>
    <xf numFmtId="0" fontId="12" fillId="0" borderId="0" xfId="0" applyFont="1" applyAlignment="1">
      <alignment horizontal="left" vertical="center" indent="3"/>
    </xf>
    <xf numFmtId="0" fontId="0" fillId="0" borderId="0" xfId="0" applyFont="1"/>
    <xf numFmtId="0" fontId="25" fillId="0" borderId="0" xfId="0" applyFont="1"/>
    <xf numFmtId="0" fontId="10" fillId="0" borderId="0" xfId="0" quotePrefix="1" applyFont="1" applyAlignment="1">
      <alignment vertical="center"/>
    </xf>
    <xf numFmtId="0" fontId="10" fillId="0" borderId="1" xfId="0" applyFont="1" applyBorder="1" applyAlignment="1">
      <alignment horizontal="left" vertical="center" wrapText="1"/>
    </xf>
    <xf numFmtId="0" fontId="10" fillId="0" borderId="0" xfId="0" applyFont="1" applyAlignment="1">
      <alignment vertical="top"/>
    </xf>
    <xf numFmtId="0" fontId="25" fillId="0" borderId="0" xfId="0" applyFont="1" applyAlignment="1"/>
    <xf numFmtId="0" fontId="14" fillId="0" borderId="0" xfId="0" applyFont="1"/>
    <xf numFmtId="0" fontId="12" fillId="0" borderId="0" xfId="0" quotePrefix="1" applyFont="1" applyAlignment="1">
      <alignment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vertical="center" wrapText="1"/>
    </xf>
    <xf numFmtId="0" fontId="1" fillId="0" borderId="1" xfId="0" applyFont="1" applyBorder="1" applyAlignment="1">
      <alignment horizontal="left" vertical="center"/>
    </xf>
    <xf numFmtId="0" fontId="14" fillId="0" borderId="1" xfId="0" applyFont="1" applyBorder="1" applyAlignment="1">
      <alignment vertical="center"/>
    </xf>
    <xf numFmtId="0" fontId="3" fillId="0" borderId="6" xfId="0" applyFont="1" applyBorder="1" applyAlignment="1">
      <alignment vertical="center" wrapText="1"/>
    </xf>
    <xf numFmtId="0" fontId="6" fillId="0" borderId="6" xfId="0" applyFont="1" applyBorder="1" applyAlignment="1">
      <alignment horizontal="center" vertical="center" wrapText="1"/>
    </xf>
    <xf numFmtId="0" fontId="10" fillId="0" borderId="6" xfId="0" applyFont="1" applyBorder="1" applyAlignment="1">
      <alignment horizontal="left" vertical="center" wrapText="1"/>
    </xf>
    <xf numFmtId="0" fontId="6" fillId="0" borderId="0" xfId="0" applyFont="1" applyBorder="1" applyAlignment="1">
      <alignment horizontal="center" vertical="center" wrapText="1"/>
    </xf>
    <xf numFmtId="0" fontId="10" fillId="0" borderId="0" xfId="0" applyFont="1" applyBorder="1" applyAlignment="1">
      <alignment horizontal="left" vertical="center" wrapText="1"/>
    </xf>
    <xf numFmtId="0" fontId="3" fillId="0" borderId="0" xfId="0" applyFont="1" applyBorder="1" applyAlignment="1">
      <alignment vertical="center" wrapText="1"/>
    </xf>
    <xf numFmtId="0" fontId="12" fillId="0" borderId="0" xfId="0" quotePrefix="1" applyFont="1" applyAlignment="1">
      <alignment vertical="top"/>
    </xf>
    <xf numFmtId="0" fontId="0" fillId="0" borderId="0" xfId="0" applyAlignment="1">
      <alignment horizontal="right"/>
    </xf>
    <xf numFmtId="0" fontId="12" fillId="0" borderId="0" xfId="0" applyFont="1" applyAlignment="1">
      <alignment vertical="top"/>
    </xf>
    <xf numFmtId="0" fontId="12" fillId="0" borderId="0" xfId="0" applyFont="1" applyAlignment="1">
      <alignment horizontal="right" vertical="top"/>
    </xf>
    <xf numFmtId="0" fontId="19" fillId="0" borderId="5" xfId="0" applyFont="1" applyBorder="1" applyAlignment="1">
      <alignment horizontal="center" vertical="top" wrapText="1"/>
    </xf>
    <xf numFmtId="0" fontId="29" fillId="0" borderId="6" xfId="0" applyFont="1" applyBorder="1" applyAlignment="1">
      <alignment horizontal="justify" vertical="top" wrapText="1"/>
    </xf>
    <xf numFmtId="0" fontId="19" fillId="0" borderId="11" xfId="0" applyFont="1" applyBorder="1" applyAlignment="1">
      <alignment vertical="top" wrapText="1"/>
    </xf>
    <xf numFmtId="0" fontId="19" fillId="0" borderId="6" xfId="0" applyFont="1" applyBorder="1" applyAlignment="1">
      <alignment vertical="top" wrapText="1"/>
    </xf>
    <xf numFmtId="0" fontId="19" fillId="0" borderId="6" xfId="0" applyFont="1" applyBorder="1" applyAlignment="1">
      <alignment horizontal="justify" vertical="top" wrapText="1"/>
    </xf>
    <xf numFmtId="0" fontId="19" fillId="0" borderId="6" xfId="0" applyFont="1" applyBorder="1" applyAlignment="1">
      <alignment horizontal="right" vertical="top" wrapText="1"/>
    </xf>
    <xf numFmtId="0" fontId="29" fillId="0" borderId="1" xfId="0" applyFont="1" applyBorder="1"/>
    <xf numFmtId="0" fontId="30" fillId="0" borderId="0" xfId="0" applyFont="1"/>
    <xf numFmtId="0" fontId="19" fillId="0" borderId="9" xfId="0" applyFont="1" applyBorder="1" applyAlignment="1">
      <alignment horizontal="center" vertical="top" wrapText="1"/>
    </xf>
    <xf numFmtId="0" fontId="29" fillId="0" borderId="1" xfId="0" applyFont="1" applyBorder="1" applyAlignment="1">
      <alignment horizontal="justify" vertical="top" wrapText="1"/>
    </xf>
    <xf numFmtId="0" fontId="19" fillId="0" borderId="1" xfId="0" applyFont="1" applyBorder="1" applyAlignment="1">
      <alignment vertical="top" wrapText="1"/>
    </xf>
    <xf numFmtId="0" fontId="19" fillId="0" borderId="1" xfId="0" applyFont="1" applyBorder="1" applyAlignment="1">
      <alignment horizontal="justify" vertical="top" wrapText="1"/>
    </xf>
    <xf numFmtId="0" fontId="19" fillId="0" borderId="1" xfId="0" applyFont="1" applyBorder="1" applyAlignment="1">
      <alignment horizontal="right" vertical="top" wrapText="1"/>
    </xf>
    <xf numFmtId="0" fontId="3" fillId="0" borderId="1" xfId="0" applyFont="1" applyBorder="1" applyAlignment="1">
      <alignment horizontal="right" vertical="center" wrapText="1"/>
    </xf>
    <xf numFmtId="0" fontId="0" fillId="0" borderId="0" xfId="0" applyFont="1" applyFill="1"/>
    <xf numFmtId="0" fontId="32"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5"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3" fillId="0" borderId="0" xfId="0" applyFont="1" applyFill="1" applyAlignment="1">
      <alignment horizontal="center" vertical="center"/>
    </xf>
    <xf numFmtId="0" fontId="34" fillId="0" borderId="0" xfId="0" applyFont="1" applyFill="1" applyBorder="1" applyAlignment="1">
      <alignment horizontal="center" vertical="center" wrapText="1"/>
    </xf>
    <xf numFmtId="0" fontId="35" fillId="0" borderId="0" xfId="0" applyFont="1" applyBorder="1" applyAlignment="1">
      <alignment vertical="center"/>
    </xf>
    <xf numFmtId="0" fontId="36" fillId="0" borderId="0" xfId="0" applyFont="1" applyAlignment="1">
      <alignment horizontal="center" vertical="center"/>
    </xf>
    <xf numFmtId="0" fontId="36" fillId="0" borderId="0" xfId="0" applyFont="1" applyAlignment="1">
      <alignment vertical="center"/>
    </xf>
    <xf numFmtId="0" fontId="35" fillId="0" borderId="0" xfId="0" applyFont="1" applyAlignment="1">
      <alignment horizontal="center" vertical="center"/>
    </xf>
    <xf numFmtId="0" fontId="1" fillId="0" borderId="0" xfId="0" applyFont="1" applyBorder="1" applyAlignment="1">
      <alignment vertical="top"/>
    </xf>
    <xf numFmtId="0" fontId="3" fillId="0" borderId="1" xfId="0" applyFont="1" applyBorder="1" applyAlignment="1">
      <alignment vertical="top" wrapText="1"/>
    </xf>
    <xf numFmtId="0" fontId="37" fillId="0" borderId="1" xfId="0" applyFont="1" applyBorder="1" applyAlignment="1">
      <alignment horizontal="right"/>
    </xf>
    <xf numFmtId="0" fontId="14" fillId="0" borderId="1" xfId="0" applyFont="1" applyBorder="1" applyAlignment="1">
      <alignment horizontal="right"/>
    </xf>
    <xf numFmtId="0" fontId="14" fillId="0" borderId="1" xfId="0" applyFont="1" applyBorder="1" applyAlignment="1">
      <alignment horizontal="left"/>
    </xf>
    <xf numFmtId="0" fontId="3" fillId="0" borderId="8" xfId="0" applyFont="1" applyBorder="1" applyAlignment="1">
      <alignment horizontal="center" vertical="center"/>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6" fillId="0" borderId="8" xfId="0" applyFont="1" applyBorder="1" applyAlignment="1">
      <alignment horizontal="center" vertical="top" wrapText="1"/>
    </xf>
    <xf numFmtId="0" fontId="6" fillId="0" borderId="7" xfId="0" applyFont="1" applyBorder="1" applyAlignment="1">
      <alignment horizontal="center" vertical="top" wrapText="1"/>
    </xf>
    <xf numFmtId="0" fontId="6" fillId="0" borderId="9" xfId="0" applyFont="1" applyBorder="1" applyAlignment="1">
      <alignment horizontal="justify" vertical="top" wrapText="1"/>
    </xf>
    <xf numFmtId="0" fontId="6" fillId="0" borderId="7" xfId="0" applyFont="1" applyBorder="1" applyAlignment="1">
      <alignment horizontal="justify" vertical="top" wrapText="1"/>
    </xf>
    <xf numFmtId="0" fontId="38" fillId="0" borderId="4"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6" fillId="0" borderId="7" xfId="0" applyFont="1" applyBorder="1" applyAlignment="1">
      <alignment horizontal="center" vertical="top" wrapText="1"/>
    </xf>
    <xf numFmtId="0" fontId="3" fillId="0" borderId="1" xfId="0" applyFont="1" applyBorder="1" applyAlignment="1">
      <alignment horizontal="center" vertical="center" wrapText="1"/>
    </xf>
    <xf numFmtId="0" fontId="2" fillId="0" borderId="0" xfId="0" applyFont="1" applyBorder="1" applyAlignment="1">
      <alignment horizontal="center"/>
    </xf>
    <xf numFmtId="0" fontId="6" fillId="0" borderId="10" xfId="0" applyFont="1" applyBorder="1" applyAlignment="1">
      <alignment horizontal="justify" vertical="top" wrapText="1"/>
    </xf>
    <xf numFmtId="0" fontId="6" fillId="0" borderId="15" xfId="0" applyFont="1" applyBorder="1" applyAlignment="1">
      <alignment horizontal="right" vertical="top" wrapText="1"/>
    </xf>
    <xf numFmtId="0" fontId="6" fillId="0" borderId="13" xfId="0" applyFont="1" applyBorder="1" applyAlignment="1">
      <alignment horizontal="right" vertical="top" wrapText="1"/>
    </xf>
    <xf numFmtId="0" fontId="6" fillId="0" borderId="2" xfId="0" applyFont="1" applyBorder="1" applyAlignment="1">
      <alignment horizontal="center" vertical="top" wrapText="1"/>
    </xf>
    <xf numFmtId="0" fontId="6" fillId="0" borderId="12" xfId="0" applyFont="1" applyBorder="1" applyAlignment="1">
      <alignment horizontal="center" vertical="top" wrapText="1"/>
    </xf>
    <xf numFmtId="0" fontId="6" fillId="0" borderId="4" xfId="0" applyFont="1" applyBorder="1" applyAlignment="1">
      <alignment horizontal="center" vertical="top" wrapText="1"/>
    </xf>
    <xf numFmtId="0" fontId="6" fillId="0" borderId="14" xfId="0" applyFont="1" applyBorder="1" applyAlignment="1">
      <alignment horizontal="center" vertical="top" wrapText="1"/>
    </xf>
    <xf numFmtId="0" fontId="6" fillId="0" borderId="11" xfId="0" applyFont="1" applyBorder="1" applyAlignment="1">
      <alignment horizontal="right" vertical="top" wrapText="1"/>
    </xf>
    <xf numFmtId="0" fontId="6" fillId="0" borderId="10" xfId="0" applyFont="1" applyBorder="1" applyAlignment="1">
      <alignment horizontal="left" vertical="top" wrapText="1" indent="2"/>
    </xf>
    <xf numFmtId="0" fontId="6" fillId="0" borderId="0" xfId="0" applyFont="1" applyBorder="1" applyAlignment="1">
      <alignment horizontal="left" vertical="top" wrapText="1" indent="2"/>
    </xf>
    <xf numFmtId="0" fontId="4" fillId="0" borderId="9" xfId="0" applyFont="1" applyBorder="1" applyAlignment="1">
      <alignment horizontal="center" vertical="top" wrapText="1"/>
    </xf>
    <xf numFmtId="0" fontId="4" fillId="0" borderId="1" xfId="0" applyFont="1" applyBorder="1" applyAlignment="1">
      <alignment horizontal="justify" vertical="top" wrapText="1"/>
    </xf>
    <xf numFmtId="0" fontId="4" fillId="0" borderId="1" xfId="0" applyFont="1" applyBorder="1" applyAlignment="1">
      <alignment horizontal="right" vertical="top" wrapText="1"/>
    </xf>
    <xf numFmtId="0" fontId="41" fillId="0" borderId="0" xfId="0" applyFont="1"/>
    <xf numFmtId="0" fontId="12" fillId="0" borderId="1" xfId="0" applyFont="1" applyBorder="1" applyAlignment="1">
      <alignment horizontal="left" vertical="top" wrapText="1" indent="1"/>
    </xf>
    <xf numFmtId="0" fontId="4" fillId="0" borderId="0" xfId="0" applyFont="1" applyAlignment="1">
      <alignment horizontal="center"/>
    </xf>
    <xf numFmtId="0" fontId="1" fillId="0" borderId="9" xfId="0" applyFont="1"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horizontal="center"/>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justify" vertical="top" wrapText="1"/>
    </xf>
    <xf numFmtId="0" fontId="1" fillId="0" borderId="8" xfId="0" applyFont="1" applyBorder="1" applyAlignment="1">
      <alignment horizontal="left" vertical="top"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right" vertical="top"/>
    </xf>
    <xf numFmtId="0" fontId="3" fillId="0" borderId="0" xfId="0" applyFont="1" applyAlignment="1">
      <alignment horizontal="center" vertical="top"/>
    </xf>
    <xf numFmtId="0" fontId="1" fillId="0" borderId="0" xfId="0" applyFont="1" applyBorder="1" applyAlignment="1">
      <alignment horizontal="center" vertical="top"/>
    </xf>
    <xf numFmtId="0" fontId="12" fillId="0" borderId="0" xfId="0" applyFont="1" applyAlignment="1">
      <alignment horizontal="left" vertical="top" wrapText="1"/>
    </xf>
    <xf numFmtId="0" fontId="14" fillId="0" borderId="0" xfId="0" applyFont="1" applyAlignment="1">
      <alignment horizontal="left" vertical="top"/>
    </xf>
    <xf numFmtId="0" fontId="3" fillId="0" borderId="0" xfId="0" applyFont="1" applyAlignment="1">
      <alignment horizontal="left" wrapText="1"/>
    </xf>
    <xf numFmtId="0" fontId="3" fillId="0" borderId="0" xfId="0" applyFont="1" applyAlignment="1">
      <alignment horizontal="left" vertical="top" wrapText="1"/>
    </xf>
    <xf numFmtId="0" fontId="6" fillId="0" borderId="9"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2" xfId="0" applyFont="1" applyBorder="1" applyAlignment="1">
      <alignment horizontal="left"/>
    </xf>
    <xf numFmtId="0" fontId="2" fillId="0" borderId="12" xfId="0" applyFont="1" applyBorder="1" applyAlignment="1">
      <alignment horizontal="left"/>
    </xf>
    <xf numFmtId="0" fontId="2" fillId="0" borderId="4" xfId="0" applyFont="1" applyBorder="1" applyAlignment="1">
      <alignment horizontal="left"/>
    </xf>
    <xf numFmtId="0" fontId="6" fillId="0" borderId="5" xfId="0" applyFont="1" applyBorder="1" applyAlignment="1">
      <alignment horizontal="left" vertical="top" wrapText="1"/>
    </xf>
    <xf numFmtId="0" fontId="6" fillId="0" borderId="14" xfId="0" applyFont="1" applyBorder="1" applyAlignment="1">
      <alignment horizontal="left" vertical="top" wrapText="1"/>
    </xf>
    <xf numFmtId="0" fontId="6" fillId="0" borderId="11" xfId="0" applyFont="1" applyBorder="1" applyAlignment="1">
      <alignment horizontal="left" vertical="top" wrapText="1"/>
    </xf>
    <xf numFmtId="0" fontId="6" fillId="0" borderId="10" xfId="0" applyFont="1" applyBorder="1" applyAlignment="1">
      <alignment horizontal="left" vertical="top" wrapText="1" indent="2"/>
    </xf>
    <xf numFmtId="0" fontId="6" fillId="0" borderId="13" xfId="0" applyFont="1" applyBorder="1" applyAlignment="1">
      <alignment horizontal="left" vertical="top" wrapText="1" indent="2"/>
    </xf>
    <xf numFmtId="0" fontId="6" fillId="0" borderId="0" xfId="0" applyFont="1" applyBorder="1" applyAlignment="1">
      <alignment horizontal="left" vertical="top" wrapText="1" indent="2"/>
    </xf>
    <xf numFmtId="0" fontId="4" fillId="0" borderId="9" xfId="0" applyFont="1" applyBorder="1" applyAlignment="1">
      <alignment horizontal="center" vertical="top" wrapText="1"/>
    </xf>
    <xf numFmtId="0" fontId="4" fillId="0" borderId="8" xfId="0" applyFont="1" applyBorder="1" applyAlignment="1">
      <alignment horizontal="center" vertical="top"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4" fillId="0" borderId="9"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14" fillId="0" borderId="9" xfId="0" applyFont="1" applyBorder="1" applyAlignment="1">
      <alignment horizontal="left"/>
    </xf>
    <xf numFmtId="0" fontId="14" fillId="0" borderId="7" xfId="0" applyFont="1" applyBorder="1" applyAlignment="1">
      <alignment horizontal="left"/>
    </xf>
    <xf numFmtId="0" fontId="14" fillId="0" borderId="8"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1" fillId="0" borderId="9" xfId="0" applyFont="1" applyBorder="1" applyAlignment="1">
      <alignment horizontal="center" wrapText="1"/>
    </xf>
    <xf numFmtId="0" fontId="31" fillId="0" borderId="8" xfId="0" applyFont="1" applyBorder="1" applyAlignment="1">
      <alignment horizontal="center" wrapText="1"/>
    </xf>
    <xf numFmtId="0" fontId="10" fillId="0" borderId="0" xfId="0" quotePrefix="1" applyFont="1" applyAlignment="1">
      <alignment horizontal="left" vertical="top" wrapText="1"/>
    </xf>
    <xf numFmtId="0" fontId="10" fillId="0" borderId="0" xfId="0" applyFont="1" applyAlignment="1">
      <alignment horizontal="left" vertical="top" wrapText="1"/>
    </xf>
    <xf numFmtId="0" fontId="6" fillId="0" borderId="9" xfId="0" applyFont="1" applyBorder="1" applyAlignment="1">
      <alignment horizontal="left" vertical="top" wrapText="1"/>
    </xf>
    <xf numFmtId="0" fontId="6" fillId="0" borderId="8" xfId="0" applyFont="1" applyBorder="1" applyAlignment="1">
      <alignment horizontal="left" vertical="top" wrapText="1"/>
    </xf>
    <xf numFmtId="0" fontId="10" fillId="0" borderId="0" xfId="0" applyFont="1" applyAlignment="1">
      <alignment horizontal="left" vertical="top"/>
    </xf>
    <xf numFmtId="0" fontId="3" fillId="0" borderId="0" xfId="0" applyFont="1" applyAlignment="1">
      <alignment horizontal="left" vertical="top"/>
    </xf>
    <xf numFmtId="0" fontId="10" fillId="0" borderId="0" xfId="0" applyFont="1" applyAlignment="1">
      <alignment horizontal="left"/>
    </xf>
    <xf numFmtId="0" fontId="3" fillId="0" borderId="7" xfId="0" applyFont="1" applyBorder="1" applyAlignment="1">
      <alignment horizontal="center" vertic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25" fillId="0" borderId="7" xfId="0" applyFont="1" applyBorder="1"/>
    <xf numFmtId="0" fontId="25" fillId="0" borderId="8" xfId="0" applyFont="1" applyBorder="1"/>
    <xf numFmtId="0" fontId="10" fillId="0" borderId="9"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6" fillId="0" borderId="7" xfId="0" applyFont="1" applyBorder="1" applyAlignment="1">
      <alignment horizontal="left" vertical="top"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8" xfId="0" applyFont="1" applyBorder="1" applyAlignment="1">
      <alignment horizontal="center" vertical="center" wrapText="1"/>
    </xf>
    <xf numFmtId="0" fontId="3" fillId="0" borderId="9"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 xfId="0" applyFont="1" applyBorder="1" applyAlignment="1">
      <alignment horizontal="center" vertical="top"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28" fillId="0" borderId="0" xfId="0" applyFont="1" applyAlignment="1">
      <alignment horizontal="left" vertical="center" wrapText="1"/>
    </xf>
    <xf numFmtId="0" fontId="3" fillId="0" borderId="0" xfId="0" applyFont="1" applyAlignment="1">
      <alignment horizontal="center" vertical="center"/>
    </xf>
    <xf numFmtId="0" fontId="10" fillId="0" borderId="9"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1" fillId="0" borderId="9"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7" xfId="0" applyFont="1" applyBorder="1" applyAlignment="1">
      <alignment horizontal="left" vertical="center" wrapText="1"/>
    </xf>
    <xf numFmtId="0" fontId="10" fillId="0" borderId="2" xfId="0" applyFont="1" applyBorder="1" applyAlignment="1">
      <alignment horizontal="left" vertical="top" wrapText="1"/>
    </xf>
    <xf numFmtId="0" fontId="10" fillId="0" borderId="12" xfId="0" applyFont="1" applyBorder="1" applyAlignment="1">
      <alignment horizontal="left" vertical="top" wrapText="1"/>
    </xf>
    <xf numFmtId="0" fontId="10" fillId="0" borderId="4" xfId="0" applyFont="1" applyBorder="1" applyAlignment="1">
      <alignment horizontal="left" vertical="top" wrapText="1"/>
    </xf>
    <xf numFmtId="0" fontId="39" fillId="0" borderId="9" xfId="0" applyFont="1" applyBorder="1" applyAlignment="1">
      <alignment horizontal="left" vertical="center" wrapText="1"/>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xf numFmtId="0" fontId="3" fillId="0" borderId="0" xfId="0" applyFont="1" applyAlignment="1">
      <alignment horizontal="center"/>
    </xf>
    <xf numFmtId="0" fontId="12" fillId="0" borderId="0" xfId="0" quotePrefix="1" applyFont="1" applyAlignment="1">
      <alignment horizontal="left" vertical="top" wrapText="1"/>
    </xf>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270"/>
  <sheetViews>
    <sheetView showZeros="0" topLeftCell="A163" workbookViewId="0">
      <selection activeCell="A4" sqref="A4:J4"/>
    </sheetView>
  </sheetViews>
  <sheetFormatPr defaultColWidth="8.625" defaultRowHeight="15"/>
  <cols>
    <col min="1" max="1" width="4.625" style="9" customWidth="1"/>
    <col min="2" max="2" width="24.625" style="9" customWidth="1"/>
    <col min="3" max="3" width="13.25" style="9" customWidth="1"/>
    <col min="4" max="4" width="19.375" style="9" customWidth="1"/>
    <col min="5" max="5" width="24.75" style="9" customWidth="1"/>
    <col min="6" max="6" width="6.375" style="10" customWidth="1"/>
    <col min="7" max="7" width="6.625" style="10" customWidth="1"/>
    <col min="8" max="8" width="8.625" style="11"/>
    <col min="9" max="9" width="7.75" style="11" customWidth="1"/>
    <col min="10" max="10" width="8.25" style="11" customWidth="1"/>
    <col min="11" max="16384" width="8.625" style="9"/>
  </cols>
  <sheetData>
    <row r="1" spans="1:13" ht="17.25" customHeight="1">
      <c r="G1" s="213" t="s">
        <v>251</v>
      </c>
      <c r="H1" s="213"/>
      <c r="I1" s="213"/>
      <c r="J1" s="213"/>
    </row>
    <row r="2" spans="1:13" ht="14.25" customHeight="1">
      <c r="A2" s="1"/>
      <c r="M2" s="1"/>
    </row>
    <row r="3" spans="1:13" ht="15.75">
      <c r="A3" s="214" t="str">
        <f>"TỔNG HỢP DANH MỤC ĐỀ TÀI CÁC CẤP THỰC HIỆN NĂM "&amp;NamBC</f>
        <v>TỔNG HỢP DANH MỤC ĐỀ TÀI CÁC CẤP THỰC HIỆN NĂM 2016</v>
      </c>
      <c r="B3" s="214"/>
      <c r="C3" s="214"/>
      <c r="D3" s="214"/>
      <c r="E3" s="214"/>
      <c r="F3" s="214"/>
      <c r="G3" s="214"/>
      <c r="H3" s="214"/>
      <c r="I3" s="214"/>
      <c r="J3" s="214"/>
    </row>
    <row r="4" spans="1:13" ht="15.75">
      <c r="A4" s="215" t="s">
        <v>0</v>
      </c>
      <c r="B4" s="215"/>
      <c r="C4" s="215"/>
      <c r="D4" s="215"/>
      <c r="E4" s="215"/>
      <c r="F4" s="215"/>
      <c r="G4" s="215"/>
      <c r="H4" s="215"/>
      <c r="I4" s="215"/>
      <c r="J4" s="215"/>
    </row>
    <row r="5" spans="1:13" ht="15.75">
      <c r="A5" s="15"/>
      <c r="B5" s="15"/>
      <c r="C5" s="15"/>
      <c r="D5" s="15"/>
      <c r="E5" s="15"/>
      <c r="F5" s="15"/>
      <c r="G5" s="15"/>
      <c r="H5" s="15"/>
      <c r="I5" s="15"/>
      <c r="J5" s="15"/>
    </row>
    <row r="6" spans="1:13" ht="15.75">
      <c r="A6" s="16" t="str">
        <f>"* Đề tài, nhiệm vụ kết thúc năm "&amp;NamBC</f>
        <v>* Đề tài, nhiệm vụ kết thúc năm 2016</v>
      </c>
      <c r="B6" s="15"/>
      <c r="C6" s="15"/>
      <c r="D6" s="15"/>
      <c r="E6" s="15"/>
      <c r="F6" s="15"/>
      <c r="G6" s="15"/>
      <c r="H6" s="15"/>
      <c r="I6" s="15"/>
      <c r="J6" s="15"/>
    </row>
    <row r="7" spans="1:13" ht="4.5" customHeight="1"/>
    <row r="8" spans="1:13" ht="15.75">
      <c r="A8" s="205" t="s">
        <v>1</v>
      </c>
      <c r="B8" s="205" t="s">
        <v>2</v>
      </c>
      <c r="C8" s="208" t="s">
        <v>3</v>
      </c>
      <c r="D8" s="205" t="s">
        <v>36</v>
      </c>
      <c r="E8" s="210" t="s">
        <v>257</v>
      </c>
      <c r="F8" s="208" t="s">
        <v>4</v>
      </c>
      <c r="G8" s="212"/>
      <c r="H8" s="205" t="s">
        <v>5</v>
      </c>
      <c r="I8" s="205"/>
      <c r="J8" s="205"/>
      <c r="K8" s="35"/>
      <c r="L8" s="36"/>
      <c r="M8" s="36"/>
    </row>
    <row r="9" spans="1:13" ht="35.25" customHeight="1">
      <c r="A9" s="205"/>
      <c r="B9" s="205"/>
      <c r="C9" s="209"/>
      <c r="D9" s="205"/>
      <c r="E9" s="211"/>
      <c r="F9" s="3" t="s">
        <v>6</v>
      </c>
      <c r="G9" s="3" t="s">
        <v>7</v>
      </c>
      <c r="H9" s="4" t="s">
        <v>8</v>
      </c>
      <c r="I9" s="4" t="s">
        <v>9</v>
      </c>
      <c r="J9" s="4" t="str">
        <f>"Năm "&amp;NamBC</f>
        <v>Năm 2016</v>
      </c>
      <c r="K9" s="35"/>
      <c r="L9" s="36"/>
      <c r="M9" s="36"/>
    </row>
    <row r="10" spans="1:13" ht="15.75">
      <c r="A10" s="6" t="s">
        <v>10</v>
      </c>
      <c r="B10" s="206" t="s">
        <v>11</v>
      </c>
      <c r="C10" s="206"/>
      <c r="D10" s="206"/>
      <c r="E10" s="206"/>
      <c r="F10" s="6"/>
      <c r="G10" s="5"/>
      <c r="H10" s="12">
        <f>SUM(H11,H16,H21,H26,H31,H36,H41,H46,H51)</f>
        <v>0</v>
      </c>
      <c r="I10" s="12">
        <f>SUM(I11,I16,I21,I26,I31,I36,I41,I46,I51)</f>
        <v>0</v>
      </c>
      <c r="J10" s="12">
        <f>SUM(J11,J16,J21,J26,J31,J36,J41,J46,J51)</f>
        <v>0</v>
      </c>
      <c r="K10" s="35"/>
      <c r="L10" s="36"/>
      <c r="M10" s="36"/>
    </row>
    <row r="11" spans="1:13" ht="15.75" customHeight="1">
      <c r="A11" s="6" t="s">
        <v>12</v>
      </c>
      <c r="B11" s="198" t="s">
        <v>13</v>
      </c>
      <c r="C11" s="199"/>
      <c r="D11" s="199"/>
      <c r="E11" s="207"/>
      <c r="F11" s="6"/>
      <c r="G11" s="6"/>
      <c r="H11" s="14">
        <f>SUM(H12:H15)</f>
        <v>0</v>
      </c>
      <c r="I11" s="14">
        <f t="shared" ref="I11:J11" si="0">SUM(I12:I15)</f>
        <v>0</v>
      </c>
      <c r="J11" s="14">
        <f t="shared" si="0"/>
        <v>0</v>
      </c>
    </row>
    <row r="12" spans="1:13" ht="15.75">
      <c r="A12" s="5" t="str">
        <f>IF(B12&lt;&gt;"",MAX($A$11:A11)+1,"")</f>
        <v/>
      </c>
      <c r="B12" s="7"/>
      <c r="C12" s="7"/>
      <c r="D12" s="7"/>
      <c r="E12" s="7"/>
      <c r="F12" s="5"/>
      <c r="G12" s="5"/>
      <c r="H12" s="12">
        <f>SUM(I12:J12)</f>
        <v>0</v>
      </c>
      <c r="I12" s="12"/>
      <c r="J12" s="12"/>
    </row>
    <row r="13" spans="1:13" ht="15.75" hidden="1">
      <c r="A13" s="5" t="str">
        <f>IF(B13&lt;&gt;"",MAX($A$11:A12)+1,"")</f>
        <v/>
      </c>
      <c r="B13" s="7"/>
      <c r="C13" s="7"/>
      <c r="D13" s="7"/>
      <c r="E13" s="7"/>
      <c r="F13" s="5"/>
      <c r="G13" s="5"/>
      <c r="H13" s="12">
        <f t="shared" ref="H13:H15" si="1">SUM(I13:J13)</f>
        <v>0</v>
      </c>
      <c r="I13" s="12"/>
      <c r="J13" s="12"/>
    </row>
    <row r="14" spans="1:13" ht="15.75" hidden="1">
      <c r="A14" s="5" t="str">
        <f>IF(B14&lt;&gt;"",MAX($A$11:A13)+1,"")</f>
        <v/>
      </c>
      <c r="B14" s="7"/>
      <c r="C14" s="7"/>
      <c r="D14" s="7"/>
      <c r="E14" s="7"/>
      <c r="F14" s="5"/>
      <c r="G14" s="5"/>
      <c r="H14" s="12">
        <f t="shared" si="1"/>
        <v>0</v>
      </c>
      <c r="I14" s="12"/>
      <c r="J14" s="12"/>
    </row>
    <row r="15" spans="1:13" ht="15.75" hidden="1">
      <c r="A15" s="5" t="str">
        <f>IF(B15&lt;&gt;"",MAX($A$11:A14)+1,"")</f>
        <v/>
      </c>
      <c r="B15" s="7"/>
      <c r="C15" s="7"/>
      <c r="D15" s="7"/>
      <c r="E15" s="7"/>
      <c r="F15" s="5"/>
      <c r="G15" s="5"/>
      <c r="H15" s="12">
        <f t="shared" si="1"/>
        <v>0</v>
      </c>
      <c r="I15" s="12"/>
      <c r="J15" s="12"/>
    </row>
    <row r="16" spans="1:13" ht="15.75" customHeight="1">
      <c r="A16" s="6" t="s">
        <v>14</v>
      </c>
      <c r="B16" s="198" t="s">
        <v>38</v>
      </c>
      <c r="C16" s="199"/>
      <c r="D16" s="199"/>
      <c r="E16" s="199"/>
      <c r="F16" s="6"/>
      <c r="G16" s="6"/>
      <c r="H16" s="14">
        <f>SUM(H17:H20)</f>
        <v>0</v>
      </c>
      <c r="I16" s="14">
        <f t="shared" ref="I16" si="2">SUM(I17:I20)</f>
        <v>0</v>
      </c>
      <c r="J16" s="14">
        <f t="shared" ref="J16" si="3">SUM(J17:J20)</f>
        <v>0</v>
      </c>
    </row>
    <row r="17" spans="1:10" ht="15.75">
      <c r="A17" s="5" t="str">
        <f>IF(B17&lt;&gt;"",MAX($A$16:A16)+1,"")</f>
        <v/>
      </c>
      <c r="B17" s="7"/>
      <c r="C17" s="7"/>
      <c r="D17" s="7"/>
      <c r="E17" s="7"/>
      <c r="F17" s="5"/>
      <c r="G17" s="5"/>
      <c r="H17" s="12">
        <f>SUM(I17:J17)</f>
        <v>0</v>
      </c>
      <c r="I17" s="12"/>
      <c r="J17" s="12"/>
    </row>
    <row r="18" spans="1:10" ht="15.75" hidden="1">
      <c r="A18" s="5" t="str">
        <f>IF(B18&lt;&gt;"",MAX($A$16:A17)+1,"")</f>
        <v/>
      </c>
      <c r="B18" s="7"/>
      <c r="C18" s="7"/>
      <c r="D18" s="7"/>
      <c r="E18" s="7"/>
      <c r="F18" s="5"/>
      <c r="G18" s="5"/>
      <c r="H18" s="12">
        <f t="shared" ref="H18:H20" si="4">SUM(I18:J18)</f>
        <v>0</v>
      </c>
      <c r="I18" s="12"/>
      <c r="J18" s="12"/>
    </row>
    <row r="19" spans="1:10" ht="15.75" hidden="1">
      <c r="A19" s="5" t="str">
        <f>IF(B19&lt;&gt;"",MAX($A$16:A18)+1,"")</f>
        <v/>
      </c>
      <c r="B19" s="7"/>
      <c r="C19" s="7"/>
      <c r="D19" s="7"/>
      <c r="E19" s="7"/>
      <c r="F19" s="5"/>
      <c r="G19" s="5"/>
      <c r="H19" s="12">
        <f t="shared" si="4"/>
        <v>0</v>
      </c>
      <c r="I19" s="12"/>
      <c r="J19" s="12"/>
    </row>
    <row r="20" spans="1:10" ht="15.75" hidden="1">
      <c r="A20" s="5" t="str">
        <f>IF(B20&lt;&gt;"",MAX($A$16:A19)+1,"")</f>
        <v/>
      </c>
      <c r="B20" s="7"/>
      <c r="C20" s="7"/>
      <c r="D20" s="7"/>
      <c r="E20" s="7"/>
      <c r="F20" s="5"/>
      <c r="G20" s="5"/>
      <c r="H20" s="12">
        <f t="shared" si="4"/>
        <v>0</v>
      </c>
      <c r="I20" s="12"/>
      <c r="J20" s="12"/>
    </row>
    <row r="21" spans="1:10" ht="15.75" customHeight="1">
      <c r="A21" s="6" t="s">
        <v>15</v>
      </c>
      <c r="B21" s="198" t="s">
        <v>39</v>
      </c>
      <c r="C21" s="199"/>
      <c r="D21" s="199"/>
      <c r="E21" s="199"/>
      <c r="F21" s="6"/>
      <c r="G21" s="6"/>
      <c r="H21" s="14">
        <f>SUM(H22:H25)</f>
        <v>0</v>
      </c>
      <c r="I21" s="14">
        <f t="shared" ref="I21" si="5">SUM(I22:I25)</f>
        <v>0</v>
      </c>
      <c r="J21" s="14">
        <f t="shared" ref="J21" si="6">SUM(J22:J25)</f>
        <v>0</v>
      </c>
    </row>
    <row r="22" spans="1:10" ht="15.75" customHeight="1">
      <c r="A22" s="5" t="str">
        <f>IF(B22&lt;&gt;"",MAX($A$21:A21)+1,"")</f>
        <v/>
      </c>
      <c r="B22" s="7"/>
      <c r="C22" s="7"/>
      <c r="D22" s="7"/>
      <c r="E22" s="7"/>
      <c r="F22" s="5"/>
      <c r="G22" s="5"/>
      <c r="H22" s="12">
        <f>SUM(I22:J22)</f>
        <v>0</v>
      </c>
      <c r="I22" s="12"/>
      <c r="J22" s="12"/>
    </row>
    <row r="23" spans="1:10" ht="15.75" hidden="1" customHeight="1">
      <c r="A23" s="5" t="str">
        <f>IF(B23&lt;&gt;"",MAX($A$21:A22)+1,"")</f>
        <v/>
      </c>
      <c r="B23" s="7"/>
      <c r="C23" s="7"/>
      <c r="D23" s="7"/>
      <c r="E23" s="7"/>
      <c r="F23" s="5"/>
      <c r="G23" s="5"/>
      <c r="H23" s="12">
        <f t="shared" ref="H23:H25" si="7">SUM(I23:J23)</f>
        <v>0</v>
      </c>
      <c r="I23" s="12"/>
      <c r="J23" s="12"/>
    </row>
    <row r="24" spans="1:10" ht="15.75" hidden="1" customHeight="1">
      <c r="A24" s="5" t="str">
        <f>IF(B24&lt;&gt;"",MAX($A$21:A23)+1,"")</f>
        <v/>
      </c>
      <c r="B24" s="7"/>
      <c r="C24" s="7"/>
      <c r="D24" s="7"/>
      <c r="E24" s="7"/>
      <c r="F24" s="5"/>
      <c r="G24" s="5"/>
      <c r="H24" s="12">
        <f t="shared" si="7"/>
        <v>0</v>
      </c>
      <c r="I24" s="12"/>
      <c r="J24" s="12"/>
    </row>
    <row r="25" spans="1:10" ht="15.75" hidden="1">
      <c r="A25" s="5" t="str">
        <f>IF(B25&lt;&gt;"",MAX($A$21:A24)+1,"")</f>
        <v/>
      </c>
      <c r="B25" s="7"/>
      <c r="C25" s="7"/>
      <c r="D25" s="7"/>
      <c r="E25" s="7"/>
      <c r="F25" s="5"/>
      <c r="G25" s="5"/>
      <c r="H25" s="12">
        <f t="shared" si="7"/>
        <v>0</v>
      </c>
      <c r="I25" s="12"/>
      <c r="J25" s="12"/>
    </row>
    <row r="26" spans="1:10" ht="15.75" customHeight="1">
      <c r="A26" s="6" t="s">
        <v>16</v>
      </c>
      <c r="B26" s="198" t="s">
        <v>40</v>
      </c>
      <c r="C26" s="199"/>
      <c r="D26" s="199"/>
      <c r="E26" s="199"/>
      <c r="F26" s="6"/>
      <c r="G26" s="6"/>
      <c r="H26" s="14">
        <f>SUM(H27:H30)</f>
        <v>0</v>
      </c>
      <c r="I26" s="14">
        <f t="shared" ref="I26" si="8">SUM(I27:I30)</f>
        <v>0</v>
      </c>
      <c r="J26" s="14">
        <f t="shared" ref="J26" si="9">SUM(J27:J30)</f>
        <v>0</v>
      </c>
    </row>
    <row r="27" spans="1:10" ht="15.75">
      <c r="A27" s="5" t="str">
        <f>IF(B27&lt;&gt;"",MAX($A$26:A26)+1,"")</f>
        <v/>
      </c>
      <c r="B27" s="7"/>
      <c r="C27" s="7"/>
      <c r="D27" s="7"/>
      <c r="E27" s="7"/>
      <c r="F27" s="5"/>
      <c r="G27" s="5"/>
      <c r="H27" s="12">
        <f>SUM(I27:J27)</f>
        <v>0</v>
      </c>
      <c r="I27" s="12"/>
      <c r="J27" s="12"/>
    </row>
    <row r="28" spans="1:10" ht="15.75" hidden="1">
      <c r="A28" s="5" t="str">
        <f>IF(B28&lt;&gt;"",MAX($A$26:A27)+1,"")</f>
        <v/>
      </c>
      <c r="B28" s="7"/>
      <c r="C28" s="7"/>
      <c r="D28" s="7"/>
      <c r="E28" s="7"/>
      <c r="F28" s="5"/>
      <c r="G28" s="5"/>
      <c r="H28" s="12">
        <f t="shared" ref="H28:H30" si="10">SUM(I28:J28)</f>
        <v>0</v>
      </c>
      <c r="I28" s="12"/>
      <c r="J28" s="12"/>
    </row>
    <row r="29" spans="1:10" ht="15.75" hidden="1">
      <c r="A29" s="5" t="str">
        <f>IF(B29&lt;&gt;"",MAX($A$26:A28)+1,"")</f>
        <v/>
      </c>
      <c r="B29" s="7"/>
      <c r="C29" s="7"/>
      <c r="D29" s="7"/>
      <c r="E29" s="7"/>
      <c r="F29" s="5"/>
      <c r="G29" s="5"/>
      <c r="H29" s="12">
        <f t="shared" si="10"/>
        <v>0</v>
      </c>
      <c r="I29" s="12"/>
      <c r="J29" s="12"/>
    </row>
    <row r="30" spans="1:10" ht="15.75" hidden="1">
      <c r="A30" s="5" t="str">
        <f>IF(B30&lt;&gt;"",MAX($A$26:A29)+1,"")</f>
        <v/>
      </c>
      <c r="B30" s="7"/>
      <c r="C30" s="7"/>
      <c r="D30" s="7"/>
      <c r="E30" s="7"/>
      <c r="F30" s="5"/>
      <c r="G30" s="5"/>
      <c r="H30" s="12">
        <f t="shared" si="10"/>
        <v>0</v>
      </c>
      <c r="I30" s="12"/>
      <c r="J30" s="12"/>
    </row>
    <row r="31" spans="1:10" ht="15.75">
      <c r="A31" s="6" t="s">
        <v>17</v>
      </c>
      <c r="B31" s="198" t="s">
        <v>21</v>
      </c>
      <c r="C31" s="199"/>
      <c r="D31" s="199"/>
      <c r="E31" s="199"/>
      <c r="F31" s="6"/>
      <c r="G31" s="6"/>
      <c r="H31" s="14">
        <f>SUM(H32:H35)</f>
        <v>0</v>
      </c>
      <c r="I31" s="14">
        <f t="shared" ref="I31" si="11">SUM(I32:I35)</f>
        <v>0</v>
      </c>
      <c r="J31" s="14">
        <f t="shared" ref="J31" si="12">SUM(J32:J35)</f>
        <v>0</v>
      </c>
    </row>
    <row r="32" spans="1:10" ht="15.75">
      <c r="A32" s="5" t="str">
        <f>IF(B32&lt;&gt;"",MAX($A$31:A31)+1,"")</f>
        <v/>
      </c>
      <c r="B32" s="7"/>
      <c r="C32" s="7"/>
      <c r="D32" s="7"/>
      <c r="E32" s="7"/>
      <c r="F32" s="5"/>
      <c r="G32" s="5"/>
      <c r="H32" s="12">
        <f>SUM(I32:J32)</f>
        <v>0</v>
      </c>
      <c r="I32" s="12"/>
      <c r="J32" s="12"/>
    </row>
    <row r="33" spans="1:10" ht="15.75" hidden="1">
      <c r="A33" s="5" t="str">
        <f>IF(B33&lt;&gt;"",MAX($A$31:A32)+1,"")</f>
        <v/>
      </c>
      <c r="B33" s="7"/>
      <c r="C33" s="7"/>
      <c r="D33" s="7"/>
      <c r="E33" s="7"/>
      <c r="F33" s="5"/>
      <c r="G33" s="5"/>
      <c r="H33" s="12">
        <f t="shared" ref="H33:H35" si="13">SUM(I33:J33)</f>
        <v>0</v>
      </c>
      <c r="I33" s="12"/>
      <c r="J33" s="12"/>
    </row>
    <row r="34" spans="1:10" ht="15.75" hidden="1">
      <c r="A34" s="5" t="str">
        <f>IF(B34&lt;&gt;"",MAX($A$31:A33)+1,"")</f>
        <v/>
      </c>
      <c r="B34" s="7"/>
      <c r="C34" s="7"/>
      <c r="D34" s="7"/>
      <c r="E34" s="7"/>
      <c r="F34" s="5"/>
      <c r="G34" s="5"/>
      <c r="H34" s="12">
        <f t="shared" si="13"/>
        <v>0</v>
      </c>
      <c r="I34" s="12"/>
      <c r="J34" s="12"/>
    </row>
    <row r="35" spans="1:10" ht="15.75" hidden="1">
      <c r="A35" s="5" t="str">
        <f>IF(B35&lt;&gt;"",MAX($A$31:A34)+1,"")</f>
        <v/>
      </c>
      <c r="B35" s="7"/>
      <c r="C35" s="7"/>
      <c r="D35" s="7"/>
      <c r="E35" s="7"/>
      <c r="F35" s="5"/>
      <c r="G35" s="5"/>
      <c r="H35" s="12">
        <f t="shared" si="13"/>
        <v>0</v>
      </c>
      <c r="I35" s="12"/>
      <c r="J35" s="12"/>
    </row>
    <row r="36" spans="1:10" ht="15.75">
      <c r="A36" s="6" t="s">
        <v>18</v>
      </c>
      <c r="B36" s="198" t="s">
        <v>41</v>
      </c>
      <c r="C36" s="199"/>
      <c r="D36" s="199"/>
      <c r="E36" s="199"/>
      <c r="F36" s="6"/>
      <c r="G36" s="6"/>
      <c r="H36" s="14">
        <f>SUM(H37:H40)</f>
        <v>0</v>
      </c>
      <c r="I36" s="14">
        <f t="shared" ref="I36" si="14">SUM(I37:I40)</f>
        <v>0</v>
      </c>
      <c r="J36" s="14">
        <f t="shared" ref="J36" si="15">SUM(J37:J40)</f>
        <v>0</v>
      </c>
    </row>
    <row r="37" spans="1:10" ht="15.75">
      <c r="A37" s="5" t="str">
        <f>IF(B37&lt;&gt;"",MAX($A$36:A36)+1,"")</f>
        <v/>
      </c>
      <c r="B37" s="7"/>
      <c r="C37" s="7"/>
      <c r="D37" s="7"/>
      <c r="E37" s="7"/>
      <c r="F37" s="5"/>
      <c r="G37" s="5"/>
      <c r="H37" s="12">
        <f>SUM(I37:J37)</f>
        <v>0</v>
      </c>
      <c r="I37" s="12"/>
      <c r="J37" s="12"/>
    </row>
    <row r="38" spans="1:10" ht="15.75" hidden="1">
      <c r="A38" s="5" t="str">
        <f>IF(B38&lt;&gt;"",MAX($A$36:A37)+1,"")</f>
        <v/>
      </c>
      <c r="B38" s="7"/>
      <c r="C38" s="7"/>
      <c r="D38" s="7"/>
      <c r="E38" s="7"/>
      <c r="F38" s="5"/>
      <c r="G38" s="5"/>
      <c r="H38" s="12">
        <f t="shared" ref="H38:H40" si="16">SUM(I38:J38)</f>
        <v>0</v>
      </c>
      <c r="I38" s="12"/>
      <c r="J38" s="12"/>
    </row>
    <row r="39" spans="1:10" ht="15.75" hidden="1">
      <c r="A39" s="5" t="str">
        <f>IF(B39&lt;&gt;"",MAX($A$36:A38)+1,"")</f>
        <v/>
      </c>
      <c r="B39" s="7"/>
      <c r="C39" s="7"/>
      <c r="D39" s="7"/>
      <c r="E39" s="7"/>
      <c r="F39" s="5"/>
      <c r="G39" s="5"/>
      <c r="H39" s="12">
        <f t="shared" si="16"/>
        <v>0</v>
      </c>
      <c r="I39" s="12"/>
      <c r="J39" s="12"/>
    </row>
    <row r="40" spans="1:10" ht="15.75" hidden="1">
      <c r="A40" s="5" t="str">
        <f>IF(B40&lt;&gt;"",MAX($A$36:A39)+1,"")</f>
        <v/>
      </c>
      <c r="B40" s="7"/>
      <c r="C40" s="7"/>
      <c r="D40" s="7"/>
      <c r="E40" s="7"/>
      <c r="F40" s="5"/>
      <c r="G40" s="5"/>
      <c r="H40" s="12">
        <f t="shared" si="16"/>
        <v>0</v>
      </c>
      <c r="I40" s="12"/>
      <c r="J40" s="12"/>
    </row>
    <row r="41" spans="1:10" ht="15.75">
      <c r="A41" s="6" t="s">
        <v>20</v>
      </c>
      <c r="B41" s="198" t="s">
        <v>42</v>
      </c>
      <c r="C41" s="199"/>
      <c r="D41" s="199"/>
      <c r="E41" s="199"/>
      <c r="F41" s="6"/>
      <c r="G41" s="6"/>
      <c r="H41" s="14">
        <f>SUM(H42:H45)</f>
        <v>0</v>
      </c>
      <c r="I41" s="14">
        <f t="shared" ref="I41" si="17">SUM(I42:I45)</f>
        <v>0</v>
      </c>
      <c r="J41" s="14">
        <f t="shared" ref="J41" si="18">SUM(J42:J45)</f>
        <v>0</v>
      </c>
    </row>
    <row r="42" spans="1:10" ht="15.75">
      <c r="A42" s="5" t="str">
        <f>IF(B42&lt;&gt;"",MAX($A$41:A41)+1,"")</f>
        <v/>
      </c>
      <c r="B42" s="7"/>
      <c r="C42" s="7"/>
      <c r="D42" s="7"/>
      <c r="E42" s="7"/>
      <c r="F42" s="5"/>
      <c r="G42" s="5"/>
      <c r="H42" s="12">
        <f>SUM(I42:J42)</f>
        <v>0</v>
      </c>
      <c r="I42" s="12"/>
      <c r="J42" s="12"/>
    </row>
    <row r="43" spans="1:10" ht="15.75" hidden="1">
      <c r="A43" s="5" t="str">
        <f>IF(B43&lt;&gt;"",MAX($A$41:A42)+1,"")</f>
        <v/>
      </c>
      <c r="B43" s="7"/>
      <c r="C43" s="7"/>
      <c r="D43" s="7"/>
      <c r="E43" s="7"/>
      <c r="F43" s="5"/>
      <c r="G43" s="5"/>
      <c r="H43" s="12">
        <f t="shared" ref="H43:H45" si="19">SUM(I43:J43)</f>
        <v>0</v>
      </c>
      <c r="I43" s="12"/>
      <c r="J43" s="12"/>
    </row>
    <row r="44" spans="1:10" ht="15.75" hidden="1">
      <c r="A44" s="5" t="str">
        <f>IF(B44&lt;&gt;"",MAX($A$41:A43)+1,"")</f>
        <v/>
      </c>
      <c r="B44" s="7"/>
      <c r="C44" s="7"/>
      <c r="D44" s="7"/>
      <c r="E44" s="7"/>
      <c r="F44" s="5"/>
      <c r="G44" s="5"/>
      <c r="H44" s="12">
        <f t="shared" si="19"/>
        <v>0</v>
      </c>
      <c r="I44" s="12"/>
      <c r="J44" s="12"/>
    </row>
    <row r="45" spans="1:10" ht="15.75" hidden="1">
      <c r="A45" s="5" t="str">
        <f>IF(B45&lt;&gt;"",MAX($A$41:A44)+1,"")</f>
        <v/>
      </c>
      <c r="B45" s="7"/>
      <c r="C45" s="7"/>
      <c r="D45" s="7"/>
      <c r="E45" s="7"/>
      <c r="F45" s="5"/>
      <c r="G45" s="5"/>
      <c r="H45" s="12">
        <f t="shared" si="19"/>
        <v>0</v>
      </c>
      <c r="I45" s="12"/>
      <c r="J45" s="12"/>
    </row>
    <row r="46" spans="1:10" ht="15.75">
      <c r="A46" s="6" t="s">
        <v>22</v>
      </c>
      <c r="B46" s="198" t="s">
        <v>19</v>
      </c>
      <c r="C46" s="199"/>
      <c r="D46" s="199"/>
      <c r="E46" s="199"/>
      <c r="F46" s="6"/>
      <c r="G46" s="6"/>
      <c r="H46" s="14">
        <f>SUM(H47:H50)</f>
        <v>0</v>
      </c>
      <c r="I46" s="14">
        <f t="shared" ref="I46" si="20">SUM(I47:I50)</f>
        <v>0</v>
      </c>
      <c r="J46" s="14">
        <f t="shared" ref="J46" si="21">SUM(J47:J50)</f>
        <v>0</v>
      </c>
    </row>
    <row r="47" spans="1:10" ht="15.75">
      <c r="A47" s="5" t="str">
        <f>IF(B47&lt;&gt;"",MAX($A$46:A46)+1,"")</f>
        <v/>
      </c>
      <c r="B47" s="7"/>
      <c r="C47" s="7"/>
      <c r="D47" s="7"/>
      <c r="E47" s="7"/>
      <c r="F47" s="5"/>
      <c r="G47" s="5"/>
      <c r="H47" s="12">
        <f>SUM(I47:J47)</f>
        <v>0</v>
      </c>
      <c r="I47" s="12"/>
      <c r="J47" s="12"/>
    </row>
    <row r="48" spans="1:10" ht="15.75" hidden="1">
      <c r="A48" s="5" t="str">
        <f>IF(B48&lt;&gt;"",MAX($A$46:A47)+1,"")</f>
        <v/>
      </c>
      <c r="B48" s="7"/>
      <c r="C48" s="7"/>
      <c r="D48" s="7"/>
      <c r="E48" s="7"/>
      <c r="F48" s="5"/>
      <c r="G48" s="5"/>
      <c r="H48" s="12">
        <f t="shared" ref="H48:H50" si="22">SUM(I48:J48)</f>
        <v>0</v>
      </c>
      <c r="I48" s="12"/>
      <c r="J48" s="12"/>
    </row>
    <row r="49" spans="1:10" ht="15.75" hidden="1">
      <c r="A49" s="5" t="str">
        <f>IF(B49&lt;&gt;"",MAX($A$46:A48)+1,"")</f>
        <v/>
      </c>
      <c r="B49" s="7"/>
      <c r="C49" s="7"/>
      <c r="D49" s="7"/>
      <c r="E49" s="7"/>
      <c r="F49" s="5"/>
      <c r="G49" s="5"/>
      <c r="H49" s="12">
        <f t="shared" si="22"/>
        <v>0</v>
      </c>
      <c r="I49" s="12"/>
      <c r="J49" s="12"/>
    </row>
    <row r="50" spans="1:10" ht="15.75" hidden="1">
      <c r="A50" s="5" t="str">
        <f>IF(B50&lt;&gt;"",MAX($A$46:A49)+1,"")</f>
        <v/>
      </c>
      <c r="B50" s="7"/>
      <c r="C50" s="7"/>
      <c r="D50" s="7"/>
      <c r="E50" s="7"/>
      <c r="F50" s="5"/>
      <c r="G50" s="5"/>
      <c r="H50" s="12">
        <f t="shared" si="22"/>
        <v>0</v>
      </c>
      <c r="I50" s="12"/>
      <c r="J50" s="12"/>
    </row>
    <row r="51" spans="1:10" ht="15.75">
      <c r="A51" s="6" t="s">
        <v>23</v>
      </c>
      <c r="B51" s="198" t="s">
        <v>24</v>
      </c>
      <c r="C51" s="199"/>
      <c r="D51" s="199"/>
      <c r="E51" s="199"/>
      <c r="F51" s="6"/>
      <c r="G51" s="6"/>
      <c r="H51" s="14">
        <f>SUM(H64,H60,H56,H52)</f>
        <v>0</v>
      </c>
      <c r="I51" s="14">
        <f t="shared" ref="I51:J51" si="23">SUM(I64,I60,I56,I52)</f>
        <v>0</v>
      </c>
      <c r="J51" s="14">
        <f t="shared" si="23"/>
        <v>0</v>
      </c>
    </row>
    <row r="52" spans="1:10" ht="15.75" customHeight="1">
      <c r="A52" s="5">
        <v>1</v>
      </c>
      <c r="B52" s="204" t="s">
        <v>25</v>
      </c>
      <c r="C52" s="204"/>
      <c r="D52" s="204"/>
      <c r="E52" s="204"/>
      <c r="F52" s="18"/>
      <c r="G52" s="18"/>
      <c r="H52" s="17">
        <f>SUM(H53:H55)</f>
        <v>0</v>
      </c>
      <c r="I52" s="17">
        <f t="shared" ref="I52:J52" si="24">SUM(I53:I55)</f>
        <v>0</v>
      </c>
      <c r="J52" s="17">
        <f t="shared" si="24"/>
        <v>0</v>
      </c>
    </row>
    <row r="53" spans="1:10" ht="15.75">
      <c r="A53" s="12" t="str">
        <f>IF(B53&lt;&gt;"","-","")</f>
        <v/>
      </c>
      <c r="B53" s="7"/>
      <c r="C53" s="7"/>
      <c r="D53" s="7"/>
      <c r="E53" s="7"/>
      <c r="F53" s="5"/>
      <c r="G53" s="5"/>
      <c r="H53" s="12">
        <f t="shared" ref="H53:H67" si="25">SUM(I53:J53)</f>
        <v>0</v>
      </c>
      <c r="I53" s="12"/>
      <c r="J53" s="12"/>
    </row>
    <row r="54" spans="1:10" ht="15.75" hidden="1">
      <c r="A54" s="12" t="str">
        <f t="shared" ref="A54:A67" si="26">IF(B54&lt;&gt;"","-","")</f>
        <v/>
      </c>
      <c r="B54" s="7"/>
      <c r="C54" s="7"/>
      <c r="D54" s="7"/>
      <c r="E54" s="7"/>
      <c r="F54" s="5"/>
      <c r="G54" s="5"/>
      <c r="H54" s="12">
        <f t="shared" si="25"/>
        <v>0</v>
      </c>
      <c r="I54" s="12"/>
      <c r="J54" s="12"/>
    </row>
    <row r="55" spans="1:10" ht="15.75" hidden="1">
      <c r="A55" s="12" t="str">
        <f t="shared" si="26"/>
        <v/>
      </c>
      <c r="B55" s="7"/>
      <c r="C55" s="7"/>
      <c r="D55" s="7"/>
      <c r="E55" s="7"/>
      <c r="F55" s="5"/>
      <c r="G55" s="5"/>
      <c r="H55" s="12">
        <f t="shared" si="25"/>
        <v>0</v>
      </c>
      <c r="I55" s="12"/>
      <c r="J55" s="12"/>
    </row>
    <row r="56" spans="1:10" ht="15.75" customHeight="1">
      <c r="A56" s="5">
        <v>2</v>
      </c>
      <c r="B56" s="201" t="s">
        <v>26</v>
      </c>
      <c r="C56" s="202"/>
      <c r="D56" s="202"/>
      <c r="E56" s="202"/>
      <c r="F56" s="18"/>
      <c r="G56" s="18"/>
      <c r="H56" s="17">
        <f>SUM(H57:H59)</f>
        <v>0</v>
      </c>
      <c r="I56" s="17">
        <f t="shared" ref="I56" si="27">SUM(I57:I59)</f>
        <v>0</v>
      </c>
      <c r="J56" s="17">
        <f t="shared" ref="J56" si="28">SUM(J57:J59)</f>
        <v>0</v>
      </c>
    </row>
    <row r="57" spans="1:10" ht="15.75">
      <c r="A57" s="12" t="str">
        <f t="shared" si="26"/>
        <v/>
      </c>
      <c r="B57" s="7"/>
      <c r="C57" s="7"/>
      <c r="D57" s="7"/>
      <c r="E57" s="7"/>
      <c r="F57" s="5"/>
      <c r="G57" s="5"/>
      <c r="H57" s="12">
        <f t="shared" si="25"/>
        <v>0</v>
      </c>
      <c r="I57" s="12"/>
      <c r="J57" s="12"/>
    </row>
    <row r="58" spans="1:10" ht="15.75" hidden="1">
      <c r="A58" s="12" t="str">
        <f t="shared" si="26"/>
        <v/>
      </c>
      <c r="B58" s="7"/>
      <c r="C58" s="7"/>
      <c r="D58" s="7"/>
      <c r="E58" s="7"/>
      <c r="F58" s="5"/>
      <c r="G58" s="5"/>
      <c r="H58" s="12">
        <f t="shared" si="25"/>
        <v>0</v>
      </c>
      <c r="I58" s="12"/>
      <c r="J58" s="12"/>
    </row>
    <row r="59" spans="1:10" ht="15.75" hidden="1">
      <c r="A59" s="12" t="str">
        <f t="shared" si="26"/>
        <v/>
      </c>
      <c r="B59" s="7"/>
      <c r="C59" s="7"/>
      <c r="D59" s="7"/>
      <c r="E59" s="7"/>
      <c r="F59" s="5"/>
      <c r="G59" s="5"/>
      <c r="H59" s="12">
        <f t="shared" si="25"/>
        <v>0</v>
      </c>
      <c r="I59" s="12"/>
      <c r="J59" s="12"/>
    </row>
    <row r="60" spans="1:10" ht="15.75" customHeight="1">
      <c r="A60" s="5">
        <v>3</v>
      </c>
      <c r="B60" s="201" t="s">
        <v>43</v>
      </c>
      <c r="C60" s="202"/>
      <c r="D60" s="202"/>
      <c r="E60" s="202"/>
      <c r="F60" s="18"/>
      <c r="G60" s="18"/>
      <c r="H60" s="17">
        <f>SUM(H61:H63)</f>
        <v>0</v>
      </c>
      <c r="I60" s="17">
        <f t="shared" ref="I60" si="29">SUM(I61:I63)</f>
        <v>0</v>
      </c>
      <c r="J60" s="17">
        <f t="shared" ref="J60" si="30">SUM(J61:J63)</f>
        <v>0</v>
      </c>
    </row>
    <row r="61" spans="1:10" ht="15.75">
      <c r="A61" s="12" t="str">
        <f t="shared" si="26"/>
        <v/>
      </c>
      <c r="B61" s="7"/>
      <c r="C61" s="7"/>
      <c r="D61" s="7"/>
      <c r="E61" s="7"/>
      <c r="F61" s="5"/>
      <c r="G61" s="5"/>
      <c r="H61" s="12">
        <f t="shared" si="25"/>
        <v>0</v>
      </c>
      <c r="I61" s="12"/>
      <c r="J61" s="12"/>
    </row>
    <row r="62" spans="1:10" ht="15.75" hidden="1">
      <c r="A62" s="12" t="str">
        <f t="shared" si="26"/>
        <v/>
      </c>
      <c r="B62" s="7"/>
      <c r="C62" s="7"/>
      <c r="D62" s="7"/>
      <c r="E62" s="7"/>
      <c r="F62" s="5"/>
      <c r="G62" s="5"/>
      <c r="H62" s="12">
        <f t="shared" si="25"/>
        <v>0</v>
      </c>
      <c r="I62" s="12"/>
      <c r="J62" s="12"/>
    </row>
    <row r="63" spans="1:10" ht="15.75" hidden="1">
      <c r="A63" s="12" t="str">
        <f t="shared" si="26"/>
        <v/>
      </c>
      <c r="B63" s="7"/>
      <c r="C63" s="7"/>
      <c r="D63" s="7"/>
      <c r="E63" s="7"/>
      <c r="F63" s="5"/>
      <c r="G63" s="5"/>
      <c r="H63" s="12">
        <f t="shared" si="25"/>
        <v>0</v>
      </c>
      <c r="I63" s="12"/>
      <c r="J63" s="12"/>
    </row>
    <row r="64" spans="1:10" ht="15.75" customHeight="1">
      <c r="A64" s="5">
        <v>4</v>
      </c>
      <c r="B64" s="201" t="s">
        <v>27</v>
      </c>
      <c r="C64" s="202"/>
      <c r="D64" s="202"/>
      <c r="E64" s="202"/>
      <c r="F64" s="18"/>
      <c r="G64" s="18"/>
      <c r="H64" s="17">
        <f>SUM(H65:H67)</f>
        <v>0</v>
      </c>
      <c r="I64" s="17">
        <f t="shared" ref="I64" si="31">SUM(I65:I67)</f>
        <v>0</v>
      </c>
      <c r="J64" s="17">
        <f t="shared" ref="J64" si="32">SUM(J65:J67)</f>
        <v>0</v>
      </c>
    </row>
    <row r="65" spans="1:10" ht="15.75">
      <c r="A65" s="12" t="str">
        <f t="shared" si="26"/>
        <v/>
      </c>
      <c r="B65" s="7"/>
      <c r="C65" s="7"/>
      <c r="D65" s="7"/>
      <c r="E65" s="7"/>
      <c r="F65" s="5"/>
      <c r="G65" s="5"/>
      <c r="H65" s="12">
        <f t="shared" si="25"/>
        <v>0</v>
      </c>
      <c r="I65" s="12"/>
      <c r="J65" s="12"/>
    </row>
    <row r="66" spans="1:10" ht="15.75" hidden="1" customHeight="1">
      <c r="A66" s="12" t="str">
        <f t="shared" si="26"/>
        <v/>
      </c>
      <c r="B66" s="7"/>
      <c r="C66" s="7"/>
      <c r="D66" s="7"/>
      <c r="E66" s="7"/>
      <c r="F66" s="5"/>
      <c r="G66" s="5"/>
      <c r="H66" s="12">
        <f t="shared" si="25"/>
        <v>0</v>
      </c>
      <c r="I66" s="12"/>
      <c r="J66" s="12"/>
    </row>
    <row r="67" spans="1:10" ht="15.75" hidden="1">
      <c r="A67" s="12" t="str">
        <f t="shared" si="26"/>
        <v/>
      </c>
      <c r="B67" s="7"/>
      <c r="C67" s="7"/>
      <c r="D67" s="7"/>
      <c r="E67" s="7"/>
      <c r="F67" s="5"/>
      <c r="G67" s="5"/>
      <c r="H67" s="12">
        <f t="shared" si="25"/>
        <v>0</v>
      </c>
      <c r="I67" s="12"/>
      <c r="J67" s="12"/>
    </row>
    <row r="68" spans="1:10" ht="15.75">
      <c r="A68" s="6" t="s">
        <v>397</v>
      </c>
      <c r="B68" s="198" t="s">
        <v>400</v>
      </c>
      <c r="C68" s="199"/>
      <c r="D68" s="199"/>
      <c r="E68" s="199"/>
      <c r="F68" s="5"/>
      <c r="G68" s="5"/>
      <c r="H68" s="12"/>
      <c r="I68" s="12"/>
      <c r="J68" s="12"/>
    </row>
    <row r="69" spans="1:10" ht="15.75" hidden="1">
      <c r="A69" s="12" t="str">
        <f t="shared" ref="A69:A70" si="33">IF(B69&lt;&gt;"","-","")</f>
        <v/>
      </c>
      <c r="B69" s="7"/>
      <c r="C69" s="7"/>
      <c r="D69" s="7"/>
      <c r="E69" s="7"/>
      <c r="F69" s="5"/>
      <c r="G69" s="5"/>
      <c r="H69" s="12"/>
      <c r="I69" s="12"/>
      <c r="J69" s="12"/>
    </row>
    <row r="70" spans="1:10" ht="15.75" hidden="1">
      <c r="A70" s="12" t="str">
        <f t="shared" si="33"/>
        <v/>
      </c>
      <c r="B70" s="7"/>
      <c r="C70" s="7"/>
      <c r="D70" s="7"/>
      <c r="E70" s="7"/>
      <c r="F70" s="5"/>
      <c r="G70" s="5"/>
      <c r="H70" s="12"/>
      <c r="I70" s="12"/>
      <c r="J70" s="12"/>
    </row>
    <row r="71" spans="1:10" ht="15.75">
      <c r="A71" s="12"/>
      <c r="B71" s="168"/>
      <c r="C71" s="169"/>
      <c r="D71" s="169"/>
      <c r="E71" s="169"/>
      <c r="F71" s="5"/>
      <c r="G71" s="5"/>
      <c r="H71" s="12"/>
      <c r="I71" s="12"/>
      <c r="J71" s="12"/>
    </row>
    <row r="72" spans="1:10" ht="15.75" customHeight="1">
      <c r="A72" s="6" t="s">
        <v>28</v>
      </c>
      <c r="B72" s="198" t="s">
        <v>29</v>
      </c>
      <c r="C72" s="199"/>
      <c r="D72" s="199"/>
      <c r="E72" s="207"/>
      <c r="F72" s="6"/>
      <c r="G72" s="6"/>
      <c r="H72" s="14">
        <f>SUM(H103,H97,H93,H89,H85,H81,H77,H73)</f>
        <v>0</v>
      </c>
      <c r="I72" s="14">
        <f t="shared" ref="I72:J72" si="34">SUM(I103,I97,I93,I89,I85,I81,I77,I73)</f>
        <v>0</v>
      </c>
      <c r="J72" s="14">
        <f t="shared" si="34"/>
        <v>0</v>
      </c>
    </row>
    <row r="73" spans="1:10" ht="15.75" customHeight="1">
      <c r="A73" s="5">
        <v>1</v>
      </c>
      <c r="B73" s="201" t="s">
        <v>30</v>
      </c>
      <c r="C73" s="202"/>
      <c r="D73" s="202"/>
      <c r="E73" s="203"/>
      <c r="F73" s="18"/>
      <c r="G73" s="18"/>
      <c r="H73" s="17">
        <f>SUM(H74:H76)</f>
        <v>0</v>
      </c>
      <c r="I73" s="17">
        <f t="shared" ref="I73" si="35">SUM(I74:I76)</f>
        <v>0</v>
      </c>
      <c r="J73" s="17">
        <f t="shared" ref="J73" si="36">SUM(J74:J76)</f>
        <v>0</v>
      </c>
    </row>
    <row r="74" spans="1:10" ht="15.75">
      <c r="A74" s="12" t="str">
        <f>IF(B74&lt;&gt;"","-","")</f>
        <v/>
      </c>
      <c r="B74" s="7"/>
      <c r="C74" s="7"/>
      <c r="D74" s="7"/>
      <c r="E74" s="7"/>
      <c r="F74" s="5"/>
      <c r="G74" s="5"/>
      <c r="H74" s="12">
        <f t="shared" ref="H74:H76" si="37">SUM(I74:J74)</f>
        <v>0</v>
      </c>
      <c r="I74" s="12"/>
      <c r="J74" s="12"/>
    </row>
    <row r="75" spans="1:10" ht="15.75" hidden="1">
      <c r="A75" s="12" t="str">
        <f t="shared" ref="A75:A106" si="38">IF(B75&lt;&gt;"","-","")</f>
        <v/>
      </c>
      <c r="B75" s="7"/>
      <c r="C75" s="7"/>
      <c r="D75" s="7"/>
      <c r="E75" s="7"/>
      <c r="F75" s="5"/>
      <c r="G75" s="5"/>
      <c r="H75" s="12">
        <f t="shared" si="37"/>
        <v>0</v>
      </c>
      <c r="I75" s="12"/>
      <c r="J75" s="12"/>
    </row>
    <row r="76" spans="1:10" ht="15.75" hidden="1">
      <c r="A76" s="12" t="str">
        <f t="shared" si="38"/>
        <v/>
      </c>
      <c r="B76" s="7"/>
      <c r="C76" s="7"/>
      <c r="D76" s="7"/>
      <c r="E76" s="7"/>
      <c r="F76" s="5"/>
      <c r="G76" s="5"/>
      <c r="H76" s="12">
        <f t="shared" si="37"/>
        <v>0</v>
      </c>
      <c r="I76" s="12"/>
      <c r="J76" s="12"/>
    </row>
    <row r="77" spans="1:10" ht="15.75">
      <c r="A77" s="5">
        <v>2</v>
      </c>
      <c r="B77" s="201" t="s">
        <v>44</v>
      </c>
      <c r="C77" s="202"/>
      <c r="D77" s="202"/>
      <c r="E77" s="202"/>
      <c r="F77" s="18"/>
      <c r="G77" s="18"/>
      <c r="H77" s="17">
        <f>SUM(H78:H80)</f>
        <v>0</v>
      </c>
      <c r="I77" s="17">
        <f t="shared" ref="I77" si="39">SUM(I78:I80)</f>
        <v>0</v>
      </c>
      <c r="J77" s="17">
        <f t="shared" ref="J77" si="40">SUM(J78:J80)</f>
        <v>0</v>
      </c>
    </row>
    <row r="78" spans="1:10" ht="15.75">
      <c r="A78" s="12" t="str">
        <f t="shared" si="38"/>
        <v/>
      </c>
      <c r="B78" s="7"/>
      <c r="C78" s="7"/>
      <c r="D78" s="7"/>
      <c r="E78" s="7"/>
      <c r="F78" s="5"/>
      <c r="G78" s="5"/>
      <c r="H78" s="12">
        <f t="shared" ref="H78:H80" si="41">SUM(I78:J78)</f>
        <v>0</v>
      </c>
      <c r="I78" s="12"/>
      <c r="J78" s="12"/>
    </row>
    <row r="79" spans="1:10" ht="15.75" hidden="1">
      <c r="A79" s="12" t="str">
        <f t="shared" si="38"/>
        <v/>
      </c>
      <c r="B79" s="7"/>
      <c r="C79" s="7"/>
      <c r="D79" s="7"/>
      <c r="E79" s="7"/>
      <c r="F79" s="5"/>
      <c r="G79" s="5"/>
      <c r="H79" s="12">
        <f t="shared" si="41"/>
        <v>0</v>
      </c>
      <c r="I79" s="12"/>
      <c r="J79" s="12"/>
    </row>
    <row r="80" spans="1:10" ht="15.75" hidden="1">
      <c r="A80" s="12" t="str">
        <f t="shared" si="38"/>
        <v/>
      </c>
      <c r="B80" s="7"/>
      <c r="C80" s="7"/>
      <c r="D80" s="7"/>
      <c r="E80" s="7"/>
      <c r="F80" s="5"/>
      <c r="G80" s="5"/>
      <c r="H80" s="12">
        <f t="shared" si="41"/>
        <v>0</v>
      </c>
      <c r="I80" s="12"/>
      <c r="J80" s="12"/>
    </row>
    <row r="81" spans="1:10" ht="15.75">
      <c r="A81" s="5">
        <v>3</v>
      </c>
      <c r="B81" s="201" t="s">
        <v>45</v>
      </c>
      <c r="C81" s="202"/>
      <c r="D81" s="202"/>
      <c r="E81" s="202"/>
      <c r="F81" s="18"/>
      <c r="G81" s="18"/>
      <c r="H81" s="17">
        <f>SUM(H82:H84)</f>
        <v>0</v>
      </c>
      <c r="I81" s="17">
        <f t="shared" ref="I81" si="42">SUM(I82:I84)</f>
        <v>0</v>
      </c>
      <c r="J81" s="17">
        <f t="shared" ref="J81" si="43">SUM(J82:J84)</f>
        <v>0</v>
      </c>
    </row>
    <row r="82" spans="1:10" ht="15.75">
      <c r="A82" s="12" t="str">
        <f t="shared" si="38"/>
        <v/>
      </c>
      <c r="B82" s="7"/>
      <c r="C82" s="7"/>
      <c r="D82" s="7"/>
      <c r="E82" s="7"/>
      <c r="F82" s="5"/>
      <c r="G82" s="5"/>
      <c r="H82" s="12">
        <f t="shared" ref="H82:H84" si="44">SUM(I82:J82)</f>
        <v>0</v>
      </c>
      <c r="I82" s="12"/>
      <c r="J82" s="12"/>
    </row>
    <row r="83" spans="1:10" ht="15.75" hidden="1">
      <c r="A83" s="12" t="str">
        <f t="shared" si="38"/>
        <v/>
      </c>
      <c r="B83" s="7"/>
      <c r="C83" s="7"/>
      <c r="D83" s="7"/>
      <c r="E83" s="7"/>
      <c r="F83" s="5"/>
      <c r="G83" s="5"/>
      <c r="H83" s="12">
        <f t="shared" si="44"/>
        <v>0</v>
      </c>
      <c r="I83" s="12"/>
      <c r="J83" s="12"/>
    </row>
    <row r="84" spans="1:10" ht="15.75" hidden="1">
      <c r="A84" s="12" t="str">
        <f t="shared" si="38"/>
        <v/>
      </c>
      <c r="B84" s="7"/>
      <c r="C84" s="7"/>
      <c r="D84" s="7"/>
      <c r="E84" s="7"/>
      <c r="F84" s="5"/>
      <c r="G84" s="5"/>
      <c r="H84" s="12">
        <f t="shared" si="44"/>
        <v>0</v>
      </c>
      <c r="I84" s="12"/>
      <c r="J84" s="12"/>
    </row>
    <row r="85" spans="1:10" ht="15.75">
      <c r="A85" s="5">
        <v>4</v>
      </c>
      <c r="B85" s="201" t="s">
        <v>31</v>
      </c>
      <c r="C85" s="202"/>
      <c r="D85" s="202"/>
      <c r="E85" s="202"/>
      <c r="F85" s="18"/>
      <c r="G85" s="18"/>
      <c r="H85" s="17">
        <f>SUM(H86:H88)</f>
        <v>0</v>
      </c>
      <c r="I85" s="17">
        <f t="shared" ref="I85" si="45">SUM(I86:I88)</f>
        <v>0</v>
      </c>
      <c r="J85" s="17">
        <f t="shared" ref="J85" si="46">SUM(J86:J88)</f>
        <v>0</v>
      </c>
    </row>
    <row r="86" spans="1:10" ht="15.75" customHeight="1">
      <c r="A86" s="12" t="str">
        <f t="shared" si="38"/>
        <v/>
      </c>
      <c r="B86" s="7"/>
      <c r="C86" s="7"/>
      <c r="D86" s="7"/>
      <c r="E86" s="7"/>
      <c r="F86" s="5"/>
      <c r="G86" s="5"/>
      <c r="H86" s="12">
        <f t="shared" ref="H86:H88" si="47">SUM(I86:J86)</f>
        <v>0</v>
      </c>
      <c r="I86" s="12"/>
      <c r="J86" s="12"/>
    </row>
    <row r="87" spans="1:10" ht="15.75" hidden="1">
      <c r="A87" s="12" t="str">
        <f t="shared" si="38"/>
        <v/>
      </c>
      <c r="B87" s="7"/>
      <c r="C87" s="7"/>
      <c r="D87" s="7"/>
      <c r="E87" s="7"/>
      <c r="F87" s="5"/>
      <c r="G87" s="5"/>
      <c r="H87" s="12">
        <f t="shared" si="47"/>
        <v>0</v>
      </c>
      <c r="I87" s="12"/>
      <c r="J87" s="12"/>
    </row>
    <row r="88" spans="1:10" ht="15.75" hidden="1" customHeight="1">
      <c r="A88" s="12" t="str">
        <f t="shared" si="38"/>
        <v/>
      </c>
      <c r="B88" s="7"/>
      <c r="C88" s="7"/>
      <c r="D88" s="7"/>
      <c r="E88" s="7"/>
      <c r="F88" s="5"/>
      <c r="G88" s="5"/>
      <c r="H88" s="12">
        <f t="shared" si="47"/>
        <v>0</v>
      </c>
      <c r="I88" s="12"/>
      <c r="J88" s="12"/>
    </row>
    <row r="89" spans="1:10" ht="15.75" customHeight="1">
      <c r="A89" s="5">
        <v>5</v>
      </c>
      <c r="B89" s="201" t="s">
        <v>46</v>
      </c>
      <c r="C89" s="202"/>
      <c r="D89" s="202"/>
      <c r="E89" s="202"/>
      <c r="F89" s="18"/>
      <c r="G89" s="18"/>
      <c r="H89" s="17">
        <f>SUM(H90:H92)</f>
        <v>0</v>
      </c>
      <c r="I89" s="17">
        <f t="shared" ref="I89" si="48">SUM(I90:I92)</f>
        <v>0</v>
      </c>
      <c r="J89" s="17">
        <f t="shared" ref="J89" si="49">SUM(J90:J92)</f>
        <v>0</v>
      </c>
    </row>
    <row r="90" spans="1:10" ht="15.75" customHeight="1">
      <c r="A90" s="12" t="str">
        <f t="shared" si="38"/>
        <v/>
      </c>
      <c r="B90" s="7"/>
      <c r="C90" s="7"/>
      <c r="D90" s="7"/>
      <c r="E90" s="7"/>
      <c r="F90" s="5"/>
      <c r="G90" s="5"/>
      <c r="H90" s="12">
        <f t="shared" ref="H90:H92" si="50">SUM(I90:J90)</f>
        <v>0</v>
      </c>
      <c r="I90" s="12"/>
      <c r="J90" s="12"/>
    </row>
    <row r="91" spans="1:10" ht="15.75" hidden="1">
      <c r="A91" s="12" t="str">
        <f t="shared" si="38"/>
        <v/>
      </c>
      <c r="B91" s="7"/>
      <c r="C91" s="7"/>
      <c r="D91" s="7"/>
      <c r="E91" s="7"/>
      <c r="F91" s="5"/>
      <c r="G91" s="5"/>
      <c r="H91" s="12">
        <f t="shared" si="50"/>
        <v>0</v>
      </c>
      <c r="I91" s="12"/>
      <c r="J91" s="12"/>
    </row>
    <row r="92" spans="1:10" ht="15.75" hidden="1" customHeight="1">
      <c r="A92" s="12" t="str">
        <f t="shared" si="38"/>
        <v/>
      </c>
      <c r="B92" s="7"/>
      <c r="C92" s="7"/>
      <c r="D92" s="7"/>
      <c r="E92" s="7"/>
      <c r="F92" s="5"/>
      <c r="G92" s="5"/>
      <c r="H92" s="12">
        <f t="shared" si="50"/>
        <v>0</v>
      </c>
      <c r="I92" s="12"/>
      <c r="J92" s="12"/>
    </row>
    <row r="93" spans="1:10" ht="15.75">
      <c r="A93" s="5">
        <v>6</v>
      </c>
      <c r="B93" s="201" t="s">
        <v>47</v>
      </c>
      <c r="C93" s="202"/>
      <c r="D93" s="202"/>
      <c r="E93" s="202"/>
      <c r="F93" s="18"/>
      <c r="G93" s="18"/>
      <c r="H93" s="17">
        <f>SUM(H94:H96)</f>
        <v>0</v>
      </c>
      <c r="I93" s="17">
        <f t="shared" ref="I93" si="51">SUM(I94:I96)</f>
        <v>0</v>
      </c>
      <c r="J93" s="17">
        <f t="shared" ref="J93" si="52">SUM(J94:J96)</f>
        <v>0</v>
      </c>
    </row>
    <row r="94" spans="1:10" ht="15.75" customHeight="1">
      <c r="A94" s="12" t="str">
        <f t="shared" si="38"/>
        <v/>
      </c>
      <c r="B94" s="7"/>
      <c r="C94" s="7"/>
      <c r="D94" s="7"/>
      <c r="E94" s="7"/>
      <c r="F94" s="5"/>
      <c r="G94" s="5"/>
      <c r="H94" s="12">
        <f t="shared" ref="H94:H96" si="53">SUM(I94:J94)</f>
        <v>0</v>
      </c>
      <c r="I94" s="12"/>
      <c r="J94" s="12"/>
    </row>
    <row r="95" spans="1:10" ht="15.75" hidden="1">
      <c r="A95" s="12" t="str">
        <f t="shared" si="38"/>
        <v/>
      </c>
      <c r="B95" s="7"/>
      <c r="C95" s="7"/>
      <c r="D95" s="7"/>
      <c r="E95" s="7"/>
      <c r="F95" s="5"/>
      <c r="G95" s="5"/>
      <c r="H95" s="12">
        <f t="shared" si="53"/>
        <v>0</v>
      </c>
      <c r="I95" s="12"/>
      <c r="J95" s="12"/>
    </row>
    <row r="96" spans="1:10" ht="15.75" hidden="1">
      <c r="A96" s="12" t="str">
        <f t="shared" si="38"/>
        <v/>
      </c>
      <c r="B96" s="7"/>
      <c r="C96" s="7"/>
      <c r="D96" s="7"/>
      <c r="E96" s="7"/>
      <c r="F96" s="5"/>
      <c r="G96" s="5"/>
      <c r="H96" s="12">
        <f t="shared" si="53"/>
        <v>0</v>
      </c>
      <c r="I96" s="12"/>
      <c r="J96" s="12"/>
    </row>
    <row r="97" spans="1:10" ht="15.75">
      <c r="A97" s="5">
        <v>7</v>
      </c>
      <c r="B97" s="201" t="s">
        <v>48</v>
      </c>
      <c r="C97" s="202"/>
      <c r="D97" s="202"/>
      <c r="E97" s="202"/>
      <c r="F97" s="18"/>
      <c r="G97" s="18"/>
      <c r="H97" s="17">
        <f>SUM(H98:H100)</f>
        <v>0</v>
      </c>
      <c r="I97" s="17">
        <f t="shared" ref="I97" si="54">SUM(I98:I100)</f>
        <v>0</v>
      </c>
      <c r="J97" s="17">
        <f t="shared" ref="J97" si="55">SUM(J98:J100)</f>
        <v>0</v>
      </c>
    </row>
    <row r="98" spans="1:10" ht="15.75">
      <c r="A98" s="12" t="str">
        <f t="shared" si="38"/>
        <v/>
      </c>
      <c r="B98" s="7"/>
      <c r="C98" s="7"/>
      <c r="D98" s="7"/>
      <c r="E98" s="7"/>
      <c r="F98" s="5"/>
      <c r="G98" s="5"/>
      <c r="H98" s="12">
        <f t="shared" ref="H98:H100" si="56">SUM(I98:J98)</f>
        <v>0</v>
      </c>
      <c r="I98" s="12"/>
      <c r="J98" s="12"/>
    </row>
    <row r="99" spans="1:10" ht="15.75" hidden="1">
      <c r="A99" s="12" t="str">
        <f t="shared" si="38"/>
        <v/>
      </c>
      <c r="B99" s="7"/>
      <c r="C99" s="7"/>
      <c r="D99" s="7"/>
      <c r="E99" s="7"/>
      <c r="F99" s="5"/>
      <c r="G99" s="5"/>
      <c r="H99" s="12">
        <f t="shared" si="56"/>
        <v>0</v>
      </c>
      <c r="I99" s="12"/>
      <c r="J99" s="12"/>
    </row>
    <row r="100" spans="1:10" ht="15.75" hidden="1">
      <c r="A100" s="12" t="str">
        <f t="shared" si="38"/>
        <v/>
      </c>
      <c r="B100" s="7"/>
      <c r="C100" s="7"/>
      <c r="D100" s="7"/>
      <c r="E100" s="7"/>
      <c r="F100" s="5"/>
      <c r="G100" s="5"/>
      <c r="H100" s="12">
        <f t="shared" si="56"/>
        <v>0</v>
      </c>
      <c r="I100" s="12"/>
      <c r="J100" s="12"/>
    </row>
    <row r="101" spans="1:10" ht="15.75">
      <c r="A101" s="5">
        <v>8</v>
      </c>
      <c r="B101" s="201" t="s">
        <v>399</v>
      </c>
      <c r="C101" s="202"/>
      <c r="D101" s="202"/>
      <c r="E101" s="202"/>
      <c r="F101" s="202"/>
      <c r="G101" s="203"/>
      <c r="H101" s="12"/>
      <c r="I101" s="12"/>
      <c r="J101" s="12"/>
    </row>
    <row r="102" spans="1:10" ht="15.75">
      <c r="A102" s="12"/>
      <c r="B102" s="168"/>
      <c r="C102" s="169"/>
      <c r="D102" s="169"/>
      <c r="E102" s="169"/>
      <c r="F102" s="167"/>
      <c r="G102" s="166"/>
      <c r="H102" s="12"/>
      <c r="I102" s="12"/>
      <c r="J102" s="12"/>
    </row>
    <row r="103" spans="1:10" ht="15.75" customHeight="1">
      <c r="A103" s="5">
        <v>9</v>
      </c>
      <c r="B103" s="201" t="s">
        <v>49</v>
      </c>
      <c r="C103" s="202"/>
      <c r="D103" s="202"/>
      <c r="E103" s="202"/>
      <c r="F103" s="202"/>
      <c r="G103" s="203"/>
      <c r="H103" s="17">
        <f>SUM(H104:H106)</f>
        <v>0</v>
      </c>
      <c r="I103" s="17">
        <f t="shared" ref="I103" si="57">SUM(I104:I106)</f>
        <v>0</v>
      </c>
      <c r="J103" s="17">
        <f t="shared" ref="J103" si="58">SUM(J104:J106)</f>
        <v>0</v>
      </c>
    </row>
    <row r="104" spans="1:10" ht="15.75" customHeight="1">
      <c r="A104" s="12" t="str">
        <f t="shared" si="38"/>
        <v/>
      </c>
      <c r="B104" s="7"/>
      <c r="C104" s="7"/>
      <c r="D104" s="7"/>
      <c r="E104" s="7"/>
      <c r="F104" s="5"/>
      <c r="G104" s="5"/>
      <c r="H104" s="12">
        <f t="shared" ref="H104:H127" si="59">SUM(I104:J104)</f>
        <v>0</v>
      </c>
      <c r="I104" s="12"/>
      <c r="J104" s="12"/>
    </row>
    <row r="105" spans="1:10" ht="15.75" hidden="1" customHeight="1">
      <c r="A105" s="12" t="str">
        <f t="shared" si="38"/>
        <v/>
      </c>
      <c r="B105" s="7"/>
      <c r="C105" s="7"/>
      <c r="D105" s="7"/>
      <c r="E105" s="7"/>
      <c r="F105" s="5"/>
      <c r="G105" s="5"/>
      <c r="H105" s="12">
        <f t="shared" si="59"/>
        <v>0</v>
      </c>
      <c r="I105" s="12"/>
      <c r="J105" s="12"/>
    </row>
    <row r="106" spans="1:10" ht="15.75" hidden="1">
      <c r="A106" s="12" t="str">
        <f t="shared" si="38"/>
        <v/>
      </c>
      <c r="B106" s="7"/>
      <c r="C106" s="7"/>
      <c r="D106" s="7"/>
      <c r="E106" s="7"/>
      <c r="F106" s="5"/>
      <c r="G106" s="5"/>
      <c r="H106" s="12">
        <f t="shared" si="59"/>
        <v>0</v>
      </c>
      <c r="I106" s="12"/>
      <c r="J106" s="12"/>
    </row>
    <row r="107" spans="1:10" ht="15.75" customHeight="1">
      <c r="A107" s="6" t="s">
        <v>32</v>
      </c>
      <c r="B107" s="198" t="s">
        <v>33</v>
      </c>
      <c r="C107" s="199"/>
      <c r="D107" s="199"/>
      <c r="E107" s="199"/>
      <c r="F107" s="6"/>
      <c r="G107" s="6"/>
      <c r="H107" s="14">
        <f>SUM(H108:H113)</f>
        <v>0</v>
      </c>
      <c r="I107" s="14">
        <f t="shared" ref="I107" si="60">SUM(I108:I113)</f>
        <v>0</v>
      </c>
      <c r="J107" s="14">
        <f t="shared" ref="J107" si="61">SUM(J108:J113)</f>
        <v>0</v>
      </c>
    </row>
    <row r="108" spans="1:10" ht="15.75" customHeight="1">
      <c r="A108" s="5" t="str">
        <f>IF(B108&lt;&gt;"",MAX($A$107:A107)+1,"")</f>
        <v/>
      </c>
      <c r="B108" s="19"/>
      <c r="C108" s="19"/>
      <c r="D108" s="19"/>
      <c r="E108" s="19"/>
      <c r="F108" s="5"/>
      <c r="G108" s="5"/>
      <c r="H108" s="12">
        <f t="shared" si="59"/>
        <v>0</v>
      </c>
      <c r="I108" s="12"/>
      <c r="J108" s="12"/>
    </row>
    <row r="109" spans="1:10" ht="15.75" customHeight="1">
      <c r="A109" s="5" t="str">
        <f>IF(B109&lt;&gt;"",MAX($A$107:A108)+1,"")</f>
        <v/>
      </c>
      <c r="B109" s="19"/>
      <c r="C109" s="19"/>
      <c r="D109" s="19"/>
      <c r="E109" s="19"/>
      <c r="F109" s="5"/>
      <c r="G109" s="5"/>
      <c r="H109" s="12">
        <f t="shared" si="59"/>
        <v>0</v>
      </c>
      <c r="I109" s="12"/>
      <c r="J109" s="12"/>
    </row>
    <row r="110" spans="1:10" ht="15.75" hidden="1" customHeight="1">
      <c r="A110" s="5" t="str">
        <f>IF(B110&lt;&gt;"",MAX($A$107:A109)+1,"")</f>
        <v/>
      </c>
      <c r="B110" s="19"/>
      <c r="C110" s="19"/>
      <c r="D110" s="19"/>
      <c r="E110" s="19"/>
      <c r="F110" s="5"/>
      <c r="G110" s="5"/>
      <c r="H110" s="12">
        <f t="shared" si="59"/>
        <v>0</v>
      </c>
      <c r="I110" s="12"/>
      <c r="J110" s="12"/>
    </row>
    <row r="111" spans="1:10" ht="15.75" hidden="1" customHeight="1">
      <c r="A111" s="5" t="str">
        <f>IF(B111&lt;&gt;"",MAX($A$107:A110)+1,"")</f>
        <v/>
      </c>
      <c r="B111" s="19"/>
      <c r="C111" s="19"/>
      <c r="D111" s="19"/>
      <c r="E111" s="19"/>
      <c r="F111" s="5"/>
      <c r="G111" s="5"/>
      <c r="H111" s="12">
        <f t="shared" si="59"/>
        <v>0</v>
      </c>
      <c r="I111" s="12"/>
      <c r="J111" s="12"/>
    </row>
    <row r="112" spans="1:10" ht="15.75" hidden="1" customHeight="1">
      <c r="A112" s="5" t="str">
        <f>IF(B112&lt;&gt;"",MAX($A$107:A111)+1,"")</f>
        <v/>
      </c>
      <c r="B112" s="19"/>
      <c r="C112" s="19"/>
      <c r="D112" s="19"/>
      <c r="E112" s="19"/>
      <c r="F112" s="5"/>
      <c r="G112" s="5"/>
      <c r="H112" s="12">
        <f t="shared" si="59"/>
        <v>0</v>
      </c>
      <c r="I112" s="12"/>
      <c r="J112" s="12"/>
    </row>
    <row r="113" spans="1:10" ht="15.75" hidden="1">
      <c r="A113" s="5" t="str">
        <f>IF(B113&lt;&gt;"",MAX($A$107:A112)+1,"")</f>
        <v/>
      </c>
      <c r="B113" s="7"/>
      <c r="C113" s="7"/>
      <c r="D113" s="7"/>
      <c r="E113" s="7"/>
      <c r="F113" s="5"/>
      <c r="G113" s="5"/>
      <c r="H113" s="12">
        <f t="shared" si="59"/>
        <v>0</v>
      </c>
      <c r="I113" s="12"/>
      <c r="J113" s="12"/>
    </row>
    <row r="114" spans="1:10" ht="15.75">
      <c r="A114" s="6" t="s">
        <v>50</v>
      </c>
      <c r="B114" s="198" t="s">
        <v>52</v>
      </c>
      <c r="C114" s="199"/>
      <c r="D114" s="199"/>
      <c r="E114" s="199"/>
      <c r="F114" s="6"/>
      <c r="G114" s="6"/>
      <c r="H114" s="14">
        <f>SUM(H115:H120)</f>
        <v>0</v>
      </c>
      <c r="I114" s="14">
        <f t="shared" ref="I114" si="62">SUM(I115:I120)</f>
        <v>0</v>
      </c>
      <c r="J114" s="14">
        <f t="shared" ref="J114" si="63">SUM(J115:J120)</f>
        <v>0</v>
      </c>
    </row>
    <row r="115" spans="1:10" ht="15.75">
      <c r="A115" s="5" t="str">
        <f>IF(B115&lt;&gt;"",MAX($A$114:A114)+1,"")</f>
        <v/>
      </c>
      <c r="B115" s="19"/>
      <c r="C115" s="19"/>
      <c r="D115" s="19"/>
      <c r="E115" s="19"/>
      <c r="F115" s="5"/>
      <c r="G115" s="5"/>
      <c r="H115" s="12">
        <f t="shared" si="59"/>
        <v>0</v>
      </c>
      <c r="I115" s="12"/>
      <c r="J115" s="12"/>
    </row>
    <row r="116" spans="1:10" ht="15.75">
      <c r="A116" s="5" t="str">
        <f>IF(B116&lt;&gt;"",MAX($A$114:A115)+1,"")</f>
        <v/>
      </c>
      <c r="B116" s="19"/>
      <c r="C116" s="19"/>
      <c r="D116" s="19"/>
      <c r="E116" s="19"/>
      <c r="F116" s="5"/>
      <c r="G116" s="5"/>
      <c r="H116" s="12">
        <f t="shared" si="59"/>
        <v>0</v>
      </c>
      <c r="I116" s="12"/>
      <c r="J116" s="12"/>
    </row>
    <row r="117" spans="1:10" ht="15.75" hidden="1">
      <c r="A117" s="5" t="str">
        <f>IF(B117&lt;&gt;"",MAX($A$114:A116)+1,"")</f>
        <v/>
      </c>
      <c r="B117" s="19"/>
      <c r="C117" s="19"/>
      <c r="D117" s="19"/>
      <c r="E117" s="19"/>
      <c r="F117" s="5"/>
      <c r="G117" s="5"/>
      <c r="H117" s="12">
        <f t="shared" si="59"/>
        <v>0</v>
      </c>
      <c r="I117" s="12"/>
      <c r="J117" s="12"/>
    </row>
    <row r="118" spans="1:10" ht="15.75" hidden="1">
      <c r="A118" s="5" t="str">
        <f>IF(B118&lt;&gt;"",MAX($A$114:A117)+1,"")</f>
        <v/>
      </c>
      <c r="B118" s="19"/>
      <c r="C118" s="19"/>
      <c r="D118" s="19"/>
      <c r="E118" s="19"/>
      <c r="F118" s="5"/>
      <c r="G118" s="5"/>
      <c r="H118" s="12">
        <f t="shared" si="59"/>
        <v>0</v>
      </c>
      <c r="I118" s="12"/>
      <c r="J118" s="12"/>
    </row>
    <row r="119" spans="1:10" ht="15.75" hidden="1">
      <c r="A119" s="5" t="str">
        <f>IF(B119&lt;&gt;"",MAX($A$114:A118)+1,"")</f>
        <v/>
      </c>
      <c r="B119" s="19"/>
      <c r="C119" s="19"/>
      <c r="D119" s="19"/>
      <c r="E119" s="19"/>
      <c r="F119" s="5"/>
      <c r="G119" s="5"/>
      <c r="H119" s="12">
        <f t="shared" si="59"/>
        <v>0</v>
      </c>
      <c r="I119" s="12"/>
      <c r="J119" s="12"/>
    </row>
    <row r="120" spans="1:10" ht="15.75" hidden="1">
      <c r="A120" s="5" t="str">
        <f>IF(B120&lt;&gt;"",MAX($A$114:A119)+1,"")</f>
        <v/>
      </c>
      <c r="B120" s="7"/>
      <c r="C120" s="7"/>
      <c r="D120" s="7"/>
      <c r="E120" s="7"/>
      <c r="F120" s="5"/>
      <c r="G120" s="5"/>
      <c r="H120" s="12">
        <f t="shared" si="59"/>
        <v>0</v>
      </c>
      <c r="I120" s="12"/>
      <c r="J120" s="12"/>
    </row>
    <row r="121" spans="1:10" ht="15.75">
      <c r="A121" s="6" t="s">
        <v>51</v>
      </c>
      <c r="B121" s="198" t="s">
        <v>53</v>
      </c>
      <c r="C121" s="199"/>
      <c r="D121" s="199"/>
      <c r="E121" s="199"/>
      <c r="F121" s="6"/>
      <c r="G121" s="6"/>
      <c r="H121" s="14">
        <f>SUM(H122:H127)</f>
        <v>0</v>
      </c>
      <c r="I121" s="14">
        <f t="shared" ref="I121:J121" si="64">SUM(I122:I127)</f>
        <v>0</v>
      </c>
      <c r="J121" s="14">
        <f t="shared" si="64"/>
        <v>0</v>
      </c>
    </row>
    <row r="122" spans="1:10" ht="15.75">
      <c r="A122" s="5" t="str">
        <f>IF(B122&lt;&gt;"",MAX($A$121:A121)+1,"")</f>
        <v/>
      </c>
      <c r="B122" s="19"/>
      <c r="C122" s="19"/>
      <c r="D122" s="19"/>
      <c r="E122" s="19"/>
      <c r="F122" s="5"/>
      <c r="G122" s="5"/>
      <c r="H122" s="12">
        <f t="shared" si="59"/>
        <v>0</v>
      </c>
      <c r="I122" s="12"/>
      <c r="J122" s="12"/>
    </row>
    <row r="123" spans="1:10" ht="15.75">
      <c r="A123" s="5" t="str">
        <f>IF(B123&lt;&gt;"",MAX($A$121:A122)+1,"")</f>
        <v/>
      </c>
      <c r="B123" s="19"/>
      <c r="C123" s="19"/>
      <c r="D123" s="19"/>
      <c r="E123" s="19"/>
      <c r="F123" s="5"/>
      <c r="G123" s="5"/>
      <c r="H123" s="12">
        <f t="shared" si="59"/>
        <v>0</v>
      </c>
      <c r="I123" s="12"/>
      <c r="J123" s="12"/>
    </row>
    <row r="124" spans="1:10" ht="15.75" hidden="1">
      <c r="A124" s="5" t="str">
        <f>IF(B124&lt;&gt;"",MAX($A$121:A123)+1,"")</f>
        <v/>
      </c>
      <c r="B124" s="19"/>
      <c r="C124" s="19"/>
      <c r="D124" s="19"/>
      <c r="E124" s="19"/>
      <c r="F124" s="5"/>
      <c r="G124" s="5"/>
      <c r="H124" s="12">
        <f t="shared" si="59"/>
        <v>0</v>
      </c>
      <c r="I124" s="12"/>
      <c r="J124" s="12"/>
    </row>
    <row r="125" spans="1:10" ht="15.75" hidden="1">
      <c r="A125" s="5" t="str">
        <f>IF(B125&lt;&gt;"",MAX($A$121:A124)+1,"")</f>
        <v/>
      </c>
      <c r="B125" s="19"/>
      <c r="C125" s="19"/>
      <c r="D125" s="19"/>
      <c r="E125" s="19"/>
      <c r="F125" s="5"/>
      <c r="G125" s="5"/>
      <c r="H125" s="12">
        <f t="shared" si="59"/>
        <v>0</v>
      </c>
      <c r="I125" s="12"/>
      <c r="J125" s="12"/>
    </row>
    <row r="126" spans="1:10" ht="15.75" hidden="1">
      <c r="A126" s="5" t="str">
        <f>IF(B126&lt;&gt;"",MAX($A$121:A125)+1,"")</f>
        <v/>
      </c>
      <c r="B126" s="19"/>
      <c r="C126" s="19"/>
      <c r="D126" s="19"/>
      <c r="E126" s="19"/>
      <c r="F126" s="5"/>
      <c r="G126" s="5"/>
      <c r="H126" s="12">
        <f t="shared" si="59"/>
        <v>0</v>
      </c>
      <c r="I126" s="12"/>
      <c r="J126" s="12"/>
    </row>
    <row r="127" spans="1:10" ht="15.75" hidden="1">
      <c r="A127" s="5" t="str">
        <f>IF(B127&lt;&gt;"",MAX($A$121:A126)+1,"")</f>
        <v/>
      </c>
      <c r="B127" s="19"/>
      <c r="C127" s="19"/>
      <c r="D127" s="19"/>
      <c r="E127" s="19"/>
      <c r="F127" s="5"/>
      <c r="G127" s="5"/>
      <c r="H127" s="12">
        <f t="shared" si="59"/>
        <v>0</v>
      </c>
      <c r="I127" s="12"/>
      <c r="J127" s="12"/>
    </row>
    <row r="128" spans="1:10" ht="15.75">
      <c r="A128" s="5"/>
      <c r="B128" s="6" t="s">
        <v>57</v>
      </c>
      <c r="C128" s="7"/>
      <c r="D128" s="7"/>
      <c r="E128" s="7"/>
      <c r="F128" s="5"/>
      <c r="G128" s="5"/>
      <c r="H128" s="13">
        <f>SUM(H10,H72,H107,H114,H121)</f>
        <v>0</v>
      </c>
      <c r="I128" s="13">
        <f>SUM(I10,I72,I107,I114,I121)</f>
        <v>0</v>
      </c>
      <c r="J128" s="13">
        <f>SUM(J10,J72,J107,J114,J121)</f>
        <v>0</v>
      </c>
    </row>
    <row r="129" spans="1:10" ht="12" customHeight="1">
      <c r="A129" s="20"/>
      <c r="B129" s="21"/>
      <c r="C129" s="21"/>
      <c r="D129" s="21"/>
      <c r="E129" s="21"/>
      <c r="F129" s="20"/>
      <c r="G129" s="20"/>
      <c r="H129" s="22"/>
      <c r="I129" s="22"/>
      <c r="J129" s="22"/>
    </row>
    <row r="130" spans="1:10" ht="15.75">
      <c r="A130" s="16" t="s">
        <v>69</v>
      </c>
      <c r="B130" s="15"/>
      <c r="C130" s="15"/>
      <c r="D130" s="15"/>
      <c r="E130" s="15"/>
      <c r="F130" s="15"/>
      <c r="G130" s="15"/>
      <c r="H130" s="15"/>
      <c r="I130" s="15"/>
      <c r="J130" s="15"/>
    </row>
    <row r="131" spans="1:10" ht="6" customHeight="1"/>
    <row r="132" spans="1:10" ht="15.75">
      <c r="A132" s="205" t="s">
        <v>1</v>
      </c>
      <c r="B132" s="205" t="s">
        <v>2</v>
      </c>
      <c r="C132" s="208" t="s">
        <v>3</v>
      </c>
      <c r="D132" s="205" t="s">
        <v>36</v>
      </c>
      <c r="E132" s="210" t="s">
        <v>257</v>
      </c>
      <c r="F132" s="208" t="s">
        <v>4</v>
      </c>
      <c r="G132" s="212"/>
      <c r="H132" s="205" t="s">
        <v>5</v>
      </c>
      <c r="I132" s="205"/>
      <c r="J132" s="205"/>
    </row>
    <row r="133" spans="1:10" ht="31.5">
      <c r="A133" s="205"/>
      <c r="B133" s="205"/>
      <c r="C133" s="209"/>
      <c r="D133" s="205"/>
      <c r="E133" s="211"/>
      <c r="F133" s="3" t="s">
        <v>6</v>
      </c>
      <c r="G133" s="3" t="s">
        <v>7</v>
      </c>
      <c r="H133" s="4" t="s">
        <v>8</v>
      </c>
      <c r="I133" s="4" t="s">
        <v>9</v>
      </c>
      <c r="J133" s="4" t="str">
        <f>"Năm "&amp;NamBC</f>
        <v>Năm 2016</v>
      </c>
    </row>
    <row r="134" spans="1:10" ht="15.75">
      <c r="A134" s="6" t="s">
        <v>10</v>
      </c>
      <c r="B134" s="206" t="s">
        <v>11</v>
      </c>
      <c r="C134" s="206"/>
      <c r="D134" s="206"/>
      <c r="E134" s="206"/>
      <c r="F134" s="6"/>
      <c r="G134" s="5"/>
      <c r="H134" s="12">
        <f>SUM(H135,H142,H149,H156,H163,H170,H177,H184,H191)</f>
        <v>0</v>
      </c>
      <c r="I134" s="12">
        <f t="shared" ref="I134:J134" si="65">SUM(I135,I142,I149,I156,I163,I170,I177,I184,I191)</f>
        <v>0</v>
      </c>
      <c r="J134" s="12">
        <f t="shared" si="65"/>
        <v>0</v>
      </c>
    </row>
    <row r="135" spans="1:10" ht="15.75">
      <c r="A135" s="6" t="s">
        <v>12</v>
      </c>
      <c r="B135" s="198" t="s">
        <v>13</v>
      </c>
      <c r="C135" s="199"/>
      <c r="D135" s="199"/>
      <c r="E135" s="207"/>
      <c r="F135" s="6"/>
      <c r="G135" s="6"/>
      <c r="H135" s="14">
        <f>SUM(H136:H141)</f>
        <v>0</v>
      </c>
      <c r="I135" s="14">
        <f t="shared" ref="I135:J135" si="66">SUM(I136:I141)</f>
        <v>0</v>
      </c>
      <c r="J135" s="14">
        <f t="shared" si="66"/>
        <v>0</v>
      </c>
    </row>
    <row r="136" spans="1:10" ht="15.75">
      <c r="A136" s="5" t="str">
        <f>IF(B136&lt;&gt;"",MAX($A$6:A135)+1,"")</f>
        <v/>
      </c>
      <c r="B136" s="7"/>
      <c r="C136" s="7"/>
      <c r="D136" s="7"/>
      <c r="E136" s="7"/>
      <c r="F136" s="5"/>
      <c r="G136" s="5"/>
      <c r="H136" s="12"/>
      <c r="I136" s="12"/>
      <c r="J136" s="12"/>
    </row>
    <row r="137" spans="1:10" ht="15.75">
      <c r="A137" s="5" t="str">
        <f>IF(B137&lt;&gt;"",MAX($A$6:A136)+1,"")</f>
        <v/>
      </c>
      <c r="B137" s="7"/>
      <c r="C137" s="7"/>
      <c r="D137" s="7"/>
      <c r="E137" s="7"/>
      <c r="F137" s="5"/>
      <c r="G137" s="5"/>
      <c r="H137" s="12"/>
      <c r="I137" s="12"/>
      <c r="J137" s="12"/>
    </row>
    <row r="138" spans="1:10" ht="15.75" hidden="1">
      <c r="A138" s="5" t="str">
        <f>IF(B138&lt;&gt;"",MAX($A$6:A137)+1,"")</f>
        <v/>
      </c>
      <c r="B138" s="7"/>
      <c r="C138" s="7"/>
      <c r="D138" s="7"/>
      <c r="E138" s="7"/>
      <c r="F138" s="5"/>
      <c r="G138" s="5"/>
      <c r="H138" s="12"/>
      <c r="I138" s="12"/>
      <c r="J138" s="12"/>
    </row>
    <row r="139" spans="1:10" ht="15.75" hidden="1">
      <c r="A139" s="5" t="str">
        <f>IF(B139&lt;&gt;"",MAX($A$6:A138)+1,"")</f>
        <v/>
      </c>
      <c r="B139" s="7"/>
      <c r="C139" s="7"/>
      <c r="D139" s="7"/>
      <c r="E139" s="7"/>
      <c r="F139" s="5"/>
      <c r="G139" s="5"/>
      <c r="H139" s="12"/>
      <c r="I139" s="12"/>
      <c r="J139" s="12"/>
    </row>
    <row r="140" spans="1:10" ht="15.75" hidden="1">
      <c r="A140" s="5" t="str">
        <f>IF(B140&lt;&gt;"",MAX($A$6:A139)+1,"")</f>
        <v/>
      </c>
      <c r="B140" s="7"/>
      <c r="C140" s="7"/>
      <c r="D140" s="7"/>
      <c r="E140" s="7"/>
      <c r="F140" s="5"/>
      <c r="G140" s="5"/>
      <c r="H140" s="12"/>
      <c r="I140" s="12"/>
      <c r="J140" s="12"/>
    </row>
    <row r="141" spans="1:10" ht="15.75" hidden="1">
      <c r="A141" s="5" t="str">
        <f>IF(B141&lt;&gt;"",MAX($A$6:A140)+1,"")</f>
        <v/>
      </c>
      <c r="B141" s="7"/>
      <c r="C141" s="7"/>
      <c r="D141" s="7"/>
      <c r="E141" s="7"/>
      <c r="F141" s="5"/>
      <c r="G141" s="5"/>
      <c r="H141" s="12"/>
      <c r="I141" s="12"/>
      <c r="J141" s="12"/>
    </row>
    <row r="142" spans="1:10" ht="15.75">
      <c r="A142" s="6" t="s">
        <v>14</v>
      </c>
      <c r="B142" s="198" t="s">
        <v>38</v>
      </c>
      <c r="C142" s="199"/>
      <c r="D142" s="199"/>
      <c r="E142" s="199"/>
      <c r="F142" s="6"/>
      <c r="G142" s="6"/>
      <c r="H142" s="14">
        <f>SUM(H143:H148)</f>
        <v>0</v>
      </c>
      <c r="I142" s="14">
        <f t="shared" ref="I142:J142" si="67">SUM(I143:I148)</f>
        <v>0</v>
      </c>
      <c r="J142" s="14">
        <f t="shared" si="67"/>
        <v>0</v>
      </c>
    </row>
    <row r="143" spans="1:10" ht="15.75">
      <c r="A143" s="5" t="str">
        <f>IF(B143&lt;&gt;"",MAX($A$13:A142)+1,"")</f>
        <v/>
      </c>
      <c r="B143" s="7"/>
      <c r="C143" s="7"/>
      <c r="D143" s="7"/>
      <c r="E143" s="7"/>
      <c r="F143" s="5"/>
      <c r="G143" s="5"/>
      <c r="H143" s="12"/>
      <c r="I143" s="12"/>
      <c r="J143" s="12"/>
    </row>
    <row r="144" spans="1:10" ht="15.75">
      <c r="A144" s="5" t="str">
        <f>IF(B144&lt;&gt;"",MAX($A$13:A143)+1,"")</f>
        <v/>
      </c>
      <c r="B144" s="7"/>
      <c r="C144" s="7"/>
      <c r="D144" s="7"/>
      <c r="E144" s="7"/>
      <c r="F144" s="5"/>
      <c r="G144" s="5"/>
      <c r="H144" s="12"/>
      <c r="I144" s="12"/>
      <c r="J144" s="12"/>
    </row>
    <row r="145" spans="1:10" ht="15.75" hidden="1">
      <c r="A145" s="5" t="str">
        <f>IF(B145&lt;&gt;"",MAX($A$13:A144)+1,"")</f>
        <v/>
      </c>
      <c r="B145" s="7"/>
      <c r="C145" s="7"/>
      <c r="D145" s="7"/>
      <c r="E145" s="7"/>
      <c r="F145" s="5"/>
      <c r="G145" s="5"/>
      <c r="H145" s="12"/>
      <c r="I145" s="12"/>
      <c r="J145" s="12"/>
    </row>
    <row r="146" spans="1:10" ht="15.75" hidden="1">
      <c r="A146" s="5" t="str">
        <f>IF(B146&lt;&gt;"",MAX($A$13:A145)+1,"")</f>
        <v/>
      </c>
      <c r="B146" s="7"/>
      <c r="C146" s="7"/>
      <c r="D146" s="7"/>
      <c r="E146" s="7"/>
      <c r="F146" s="5"/>
      <c r="G146" s="5"/>
      <c r="H146" s="12"/>
      <c r="I146" s="12"/>
      <c r="J146" s="12"/>
    </row>
    <row r="147" spans="1:10" ht="15.75" hidden="1">
      <c r="A147" s="5" t="str">
        <f>IF(B147&lt;&gt;"",MAX($A$13:A146)+1,"")</f>
        <v/>
      </c>
      <c r="B147" s="7"/>
      <c r="C147" s="7"/>
      <c r="D147" s="7"/>
      <c r="E147" s="7"/>
      <c r="F147" s="5"/>
      <c r="G147" s="5"/>
      <c r="H147" s="12"/>
      <c r="I147" s="12"/>
      <c r="J147" s="12"/>
    </row>
    <row r="148" spans="1:10" ht="15.75" hidden="1">
      <c r="A148" s="5" t="str">
        <f>IF(B148&lt;&gt;"",MAX($A$13:A147)+1,"")</f>
        <v/>
      </c>
      <c r="B148" s="7"/>
      <c r="C148" s="7"/>
      <c r="D148" s="7"/>
      <c r="E148" s="7"/>
      <c r="F148" s="5"/>
      <c r="G148" s="5"/>
      <c r="H148" s="12"/>
      <c r="I148" s="12"/>
      <c r="J148" s="12"/>
    </row>
    <row r="149" spans="1:10" ht="15.75">
      <c r="A149" s="6" t="s">
        <v>15</v>
      </c>
      <c r="B149" s="198" t="s">
        <v>39</v>
      </c>
      <c r="C149" s="199"/>
      <c r="D149" s="199"/>
      <c r="E149" s="199"/>
      <c r="F149" s="6"/>
      <c r="G149" s="6"/>
      <c r="H149" s="14">
        <f>SUM(H150:H155)</f>
        <v>0</v>
      </c>
      <c r="I149" s="14">
        <f t="shared" ref="I149:J149" si="68">SUM(I150:I155)</f>
        <v>0</v>
      </c>
      <c r="J149" s="14">
        <f t="shared" si="68"/>
        <v>0</v>
      </c>
    </row>
    <row r="150" spans="1:10" ht="15.75">
      <c r="A150" s="5" t="str">
        <f>IF(B150&lt;&gt;"",MAX($A$18:A149)+1,"")</f>
        <v/>
      </c>
      <c r="B150" s="7"/>
      <c r="C150" s="7"/>
      <c r="D150" s="7"/>
      <c r="E150" s="7"/>
      <c r="F150" s="5"/>
      <c r="G150" s="5"/>
      <c r="H150" s="12"/>
      <c r="I150" s="12"/>
      <c r="J150" s="12"/>
    </row>
    <row r="151" spans="1:10" ht="15.75">
      <c r="A151" s="5" t="str">
        <f>IF(B151&lt;&gt;"",MAX($A$18:A150)+1,"")</f>
        <v/>
      </c>
      <c r="B151" s="7"/>
      <c r="C151" s="7"/>
      <c r="D151" s="7"/>
      <c r="E151" s="7"/>
      <c r="F151" s="5"/>
      <c r="G151" s="5"/>
      <c r="H151" s="12"/>
      <c r="I151" s="12"/>
      <c r="J151" s="12"/>
    </row>
    <row r="152" spans="1:10" ht="15.75" hidden="1">
      <c r="A152" s="5" t="str">
        <f>IF(B152&lt;&gt;"",MAX($A$18:A151)+1,"")</f>
        <v/>
      </c>
      <c r="B152" s="7"/>
      <c r="C152" s="7"/>
      <c r="D152" s="7"/>
      <c r="E152" s="7"/>
      <c r="F152" s="5"/>
      <c r="G152" s="5"/>
      <c r="H152" s="12"/>
      <c r="I152" s="12"/>
      <c r="J152" s="12"/>
    </row>
    <row r="153" spans="1:10" ht="15.75" hidden="1">
      <c r="A153" s="5" t="str">
        <f>IF(B153&lt;&gt;"",MAX($A$18:A152)+1,"")</f>
        <v/>
      </c>
      <c r="B153" s="7"/>
      <c r="C153" s="7"/>
      <c r="D153" s="7"/>
      <c r="E153" s="7"/>
      <c r="F153" s="5"/>
      <c r="G153" s="5"/>
      <c r="H153" s="12"/>
      <c r="I153" s="12"/>
      <c r="J153" s="12"/>
    </row>
    <row r="154" spans="1:10" ht="15.75" hidden="1">
      <c r="A154" s="5" t="str">
        <f>IF(B154&lt;&gt;"",MAX($A$18:A153)+1,"")</f>
        <v/>
      </c>
      <c r="B154" s="7"/>
      <c r="C154" s="7"/>
      <c r="D154" s="7"/>
      <c r="E154" s="7"/>
      <c r="F154" s="5"/>
      <c r="G154" s="5"/>
      <c r="H154" s="12"/>
      <c r="I154" s="12"/>
      <c r="J154" s="12"/>
    </row>
    <row r="155" spans="1:10" ht="15.75" hidden="1">
      <c r="A155" s="5" t="str">
        <f>IF(B155&lt;&gt;"",MAX($A$18:A154)+1,"")</f>
        <v/>
      </c>
      <c r="B155" s="7"/>
      <c r="C155" s="7"/>
      <c r="D155" s="7"/>
      <c r="E155" s="7"/>
      <c r="F155" s="5"/>
      <c r="G155" s="5"/>
      <c r="H155" s="12"/>
      <c r="I155" s="12"/>
      <c r="J155" s="12"/>
    </row>
    <row r="156" spans="1:10" ht="15.75">
      <c r="A156" s="6" t="s">
        <v>16</v>
      </c>
      <c r="B156" s="198" t="s">
        <v>40</v>
      </c>
      <c r="C156" s="199"/>
      <c r="D156" s="199"/>
      <c r="E156" s="199"/>
      <c r="F156" s="6"/>
      <c r="G156" s="6"/>
      <c r="H156" s="14">
        <f>SUM(H157:H162)</f>
        <v>0</v>
      </c>
      <c r="I156" s="14">
        <f t="shared" ref="I156:J156" si="69">SUM(I157:I162)</f>
        <v>0</v>
      </c>
      <c r="J156" s="14">
        <f t="shared" si="69"/>
        <v>0</v>
      </c>
    </row>
    <row r="157" spans="1:10" ht="15.75">
      <c r="A157" s="5" t="str">
        <f>IF(B157&lt;&gt;"",MAX($A$23:A156)+1,"")</f>
        <v/>
      </c>
      <c r="B157" s="7"/>
      <c r="C157" s="7"/>
      <c r="D157" s="7"/>
      <c r="E157" s="7"/>
      <c r="F157" s="5"/>
      <c r="G157" s="5"/>
      <c r="H157" s="12"/>
      <c r="I157" s="12"/>
      <c r="J157" s="12"/>
    </row>
    <row r="158" spans="1:10" ht="15.75">
      <c r="A158" s="5" t="str">
        <f>IF(B158&lt;&gt;"",MAX($A$23:A157)+1,"")</f>
        <v/>
      </c>
      <c r="B158" s="7"/>
      <c r="C158" s="7"/>
      <c r="D158" s="7"/>
      <c r="E158" s="7"/>
      <c r="F158" s="5"/>
      <c r="G158" s="5"/>
      <c r="H158" s="12"/>
      <c r="I158" s="12"/>
      <c r="J158" s="12"/>
    </row>
    <row r="159" spans="1:10" ht="15.75" hidden="1">
      <c r="A159" s="5" t="str">
        <f>IF(B159&lt;&gt;"",MAX($A$23:A158)+1,"")</f>
        <v/>
      </c>
      <c r="B159" s="7"/>
      <c r="C159" s="7"/>
      <c r="D159" s="7"/>
      <c r="E159" s="7"/>
      <c r="F159" s="5"/>
      <c r="G159" s="5"/>
      <c r="H159" s="12"/>
      <c r="I159" s="12"/>
      <c r="J159" s="12"/>
    </row>
    <row r="160" spans="1:10" ht="15.75" hidden="1">
      <c r="A160" s="5" t="str">
        <f>IF(B160&lt;&gt;"",MAX($A$23:A159)+1,"")</f>
        <v/>
      </c>
      <c r="B160" s="7"/>
      <c r="C160" s="7"/>
      <c r="D160" s="7"/>
      <c r="E160" s="7"/>
      <c r="F160" s="5"/>
      <c r="G160" s="5"/>
      <c r="H160" s="12"/>
      <c r="I160" s="12"/>
      <c r="J160" s="12"/>
    </row>
    <row r="161" spans="1:10" ht="15.75" hidden="1">
      <c r="A161" s="5" t="str">
        <f>IF(B161&lt;&gt;"",MAX($A$23:A160)+1,"")</f>
        <v/>
      </c>
      <c r="B161" s="7"/>
      <c r="C161" s="7"/>
      <c r="D161" s="7"/>
      <c r="E161" s="7"/>
      <c r="F161" s="5"/>
      <c r="G161" s="5"/>
      <c r="H161" s="12"/>
      <c r="I161" s="12"/>
      <c r="J161" s="12"/>
    </row>
    <row r="162" spans="1:10" ht="15.75" hidden="1">
      <c r="A162" s="5" t="str">
        <f>IF(B162&lt;&gt;"",MAX($A$23:A161)+1,"")</f>
        <v/>
      </c>
      <c r="B162" s="7"/>
      <c r="C162" s="7"/>
      <c r="D162" s="7"/>
      <c r="E162" s="7"/>
      <c r="F162" s="5"/>
      <c r="G162" s="5"/>
      <c r="H162" s="12"/>
      <c r="I162" s="12"/>
      <c r="J162" s="12"/>
    </row>
    <row r="163" spans="1:10" ht="15.75">
      <c r="A163" s="6" t="s">
        <v>17</v>
      </c>
      <c r="B163" s="198" t="s">
        <v>21</v>
      </c>
      <c r="C163" s="199"/>
      <c r="D163" s="199"/>
      <c r="E163" s="199"/>
      <c r="F163" s="6"/>
      <c r="G163" s="6"/>
      <c r="H163" s="14">
        <f>SUM(H164:H169)</f>
        <v>0</v>
      </c>
      <c r="I163" s="14">
        <f t="shared" ref="I163:J163" si="70">SUM(I164:I169)</f>
        <v>0</v>
      </c>
      <c r="J163" s="14">
        <f t="shared" si="70"/>
        <v>0</v>
      </c>
    </row>
    <row r="164" spans="1:10" ht="15.75">
      <c r="A164" s="5" t="str">
        <f>IF(B164&lt;&gt;"",MAX($A$28:A163)+1,"")</f>
        <v/>
      </c>
      <c r="B164" s="7"/>
      <c r="C164" s="7"/>
      <c r="D164" s="7"/>
      <c r="E164" s="7"/>
      <c r="F164" s="5"/>
      <c r="G164" s="5"/>
      <c r="H164" s="12"/>
      <c r="I164" s="12"/>
      <c r="J164" s="12"/>
    </row>
    <row r="165" spans="1:10" ht="15.75">
      <c r="A165" s="5" t="str">
        <f>IF(B165&lt;&gt;"",MAX($A$28:A164)+1,"")</f>
        <v/>
      </c>
      <c r="B165" s="7"/>
      <c r="C165" s="7"/>
      <c r="D165" s="7"/>
      <c r="E165" s="7"/>
      <c r="F165" s="5"/>
      <c r="G165" s="5"/>
      <c r="H165" s="12"/>
      <c r="I165" s="12"/>
      <c r="J165" s="12"/>
    </row>
    <row r="166" spans="1:10" ht="15.75" hidden="1">
      <c r="A166" s="5" t="str">
        <f>IF(B166&lt;&gt;"",MAX($A$28:A165)+1,"")</f>
        <v/>
      </c>
      <c r="B166" s="7"/>
      <c r="C166" s="7"/>
      <c r="D166" s="7"/>
      <c r="E166" s="7"/>
      <c r="F166" s="5"/>
      <c r="G166" s="5"/>
      <c r="H166" s="12"/>
      <c r="I166" s="12"/>
      <c r="J166" s="12"/>
    </row>
    <row r="167" spans="1:10" ht="15.75" hidden="1">
      <c r="A167" s="5" t="str">
        <f>IF(B167&lt;&gt;"",MAX($A$28:A166)+1,"")</f>
        <v/>
      </c>
      <c r="B167" s="7"/>
      <c r="C167" s="7"/>
      <c r="D167" s="7"/>
      <c r="E167" s="7"/>
      <c r="F167" s="5"/>
      <c r="G167" s="5"/>
      <c r="H167" s="12"/>
      <c r="I167" s="12"/>
      <c r="J167" s="12"/>
    </row>
    <row r="168" spans="1:10" ht="15.75" hidden="1">
      <c r="A168" s="5" t="str">
        <f>IF(B168&lt;&gt;"",MAX($A$28:A167)+1,"")</f>
        <v/>
      </c>
      <c r="B168" s="7"/>
      <c r="C168" s="7"/>
      <c r="D168" s="7"/>
      <c r="E168" s="7"/>
      <c r="F168" s="5"/>
      <c r="G168" s="5"/>
      <c r="H168" s="12"/>
      <c r="I168" s="12"/>
      <c r="J168" s="12"/>
    </row>
    <row r="169" spans="1:10" ht="15.75" hidden="1">
      <c r="A169" s="5" t="str">
        <f>IF(B169&lt;&gt;"",MAX($A$28:A168)+1,"")</f>
        <v/>
      </c>
      <c r="B169" s="7"/>
      <c r="C169" s="7"/>
      <c r="D169" s="7"/>
      <c r="E169" s="7"/>
      <c r="F169" s="5"/>
      <c r="G169" s="5"/>
      <c r="H169" s="12"/>
      <c r="I169" s="12"/>
      <c r="J169" s="12"/>
    </row>
    <row r="170" spans="1:10" ht="15.75">
      <c r="A170" s="6" t="s">
        <v>18</v>
      </c>
      <c r="B170" s="198" t="s">
        <v>41</v>
      </c>
      <c r="C170" s="199"/>
      <c r="D170" s="199"/>
      <c r="E170" s="199"/>
      <c r="F170" s="6"/>
      <c r="G170" s="6"/>
      <c r="H170" s="14">
        <f>SUM(H171:H176)</f>
        <v>0</v>
      </c>
      <c r="I170" s="14">
        <f t="shared" ref="I170:J170" si="71">SUM(I171:I176)</f>
        <v>0</v>
      </c>
      <c r="J170" s="14">
        <f t="shared" si="71"/>
        <v>0</v>
      </c>
    </row>
    <row r="171" spans="1:10" ht="15.75">
      <c r="A171" s="5" t="str">
        <f>IF(B171&lt;&gt;"",MAX($A$33:A170)+1,"")</f>
        <v/>
      </c>
      <c r="B171" s="7"/>
      <c r="C171" s="7"/>
      <c r="D171" s="7"/>
      <c r="E171" s="7"/>
      <c r="F171" s="5"/>
      <c r="G171" s="5"/>
      <c r="H171" s="12"/>
      <c r="I171" s="12"/>
      <c r="J171" s="12"/>
    </row>
    <row r="172" spans="1:10" ht="15.75">
      <c r="A172" s="5" t="str">
        <f>IF(B172&lt;&gt;"",MAX($A$33:A171)+1,"")</f>
        <v/>
      </c>
      <c r="B172" s="7"/>
      <c r="C172" s="7"/>
      <c r="D172" s="7"/>
      <c r="E172" s="7"/>
      <c r="F172" s="5"/>
      <c r="G172" s="5"/>
      <c r="H172" s="12"/>
      <c r="I172" s="12"/>
      <c r="J172" s="12"/>
    </row>
    <row r="173" spans="1:10" ht="15.75" hidden="1">
      <c r="A173" s="5" t="str">
        <f>IF(B173&lt;&gt;"",MAX($A$33:A172)+1,"")</f>
        <v/>
      </c>
      <c r="B173" s="7"/>
      <c r="C173" s="7"/>
      <c r="D173" s="7"/>
      <c r="E173" s="7"/>
      <c r="F173" s="5"/>
      <c r="G173" s="5"/>
      <c r="H173" s="12"/>
      <c r="I173" s="12"/>
      <c r="J173" s="12"/>
    </row>
    <row r="174" spans="1:10" ht="15.75" hidden="1">
      <c r="A174" s="5" t="str">
        <f>IF(B174&lt;&gt;"",MAX($A$33:A173)+1,"")</f>
        <v/>
      </c>
      <c r="B174" s="7"/>
      <c r="C174" s="7"/>
      <c r="D174" s="7"/>
      <c r="E174" s="7"/>
      <c r="F174" s="5"/>
      <c r="G174" s="5"/>
      <c r="H174" s="12"/>
      <c r="I174" s="12"/>
      <c r="J174" s="12"/>
    </row>
    <row r="175" spans="1:10" ht="15.75" hidden="1">
      <c r="A175" s="5" t="str">
        <f>IF(B175&lt;&gt;"",MAX($A$33:A174)+1,"")</f>
        <v/>
      </c>
      <c r="B175" s="7"/>
      <c r="C175" s="7"/>
      <c r="D175" s="7"/>
      <c r="E175" s="7"/>
      <c r="F175" s="5"/>
      <c r="G175" s="5"/>
      <c r="H175" s="12"/>
      <c r="I175" s="12"/>
      <c r="J175" s="12"/>
    </row>
    <row r="176" spans="1:10" ht="15.75" hidden="1">
      <c r="A176" s="5" t="str">
        <f>IF(B176&lt;&gt;"",MAX($A$33:A175)+1,"")</f>
        <v/>
      </c>
      <c r="B176" s="7"/>
      <c r="C176" s="7"/>
      <c r="D176" s="7"/>
      <c r="E176" s="7"/>
      <c r="F176" s="5"/>
      <c r="G176" s="5"/>
      <c r="H176" s="12"/>
      <c r="I176" s="12"/>
      <c r="J176" s="12"/>
    </row>
    <row r="177" spans="1:10" ht="15.75">
      <c r="A177" s="6" t="s">
        <v>20</v>
      </c>
      <c r="B177" s="198" t="s">
        <v>42</v>
      </c>
      <c r="C177" s="199"/>
      <c r="D177" s="199"/>
      <c r="E177" s="199"/>
      <c r="F177" s="6"/>
      <c r="G177" s="6"/>
      <c r="H177" s="14">
        <f>SUM(H178:H183)</f>
        <v>0</v>
      </c>
      <c r="I177" s="14">
        <f t="shared" ref="I177:J177" si="72">SUM(I178:I183)</f>
        <v>0</v>
      </c>
      <c r="J177" s="14">
        <f t="shared" si="72"/>
        <v>0</v>
      </c>
    </row>
    <row r="178" spans="1:10" ht="15.75">
      <c r="A178" s="5" t="str">
        <f>IF(B178&lt;&gt;"",MAX($A$38:A177)+1,"")</f>
        <v/>
      </c>
      <c r="B178" s="7"/>
      <c r="C178" s="7"/>
      <c r="D178" s="7"/>
      <c r="E178" s="7"/>
      <c r="F178" s="5"/>
      <c r="G178" s="5"/>
      <c r="H178" s="12"/>
      <c r="I178" s="12"/>
      <c r="J178" s="12"/>
    </row>
    <row r="179" spans="1:10" ht="15.75">
      <c r="A179" s="5" t="str">
        <f>IF(B179&lt;&gt;"",MAX($A$38:A178)+1,"")</f>
        <v/>
      </c>
      <c r="B179" s="7"/>
      <c r="C179" s="7"/>
      <c r="D179" s="7"/>
      <c r="E179" s="7"/>
      <c r="F179" s="5"/>
      <c r="G179" s="5"/>
      <c r="H179" s="12"/>
      <c r="I179" s="12"/>
      <c r="J179" s="12"/>
    </row>
    <row r="180" spans="1:10" ht="15.75" hidden="1">
      <c r="A180" s="5" t="str">
        <f>IF(B180&lt;&gt;"",MAX($A$38:A179)+1,"")</f>
        <v/>
      </c>
      <c r="B180" s="7"/>
      <c r="C180" s="7"/>
      <c r="D180" s="7"/>
      <c r="E180" s="7"/>
      <c r="F180" s="5"/>
      <c r="G180" s="5"/>
      <c r="H180" s="12"/>
      <c r="I180" s="12"/>
      <c r="J180" s="12"/>
    </row>
    <row r="181" spans="1:10" ht="15.75" hidden="1">
      <c r="A181" s="5" t="str">
        <f>IF(B181&lt;&gt;"",MAX($A$38:A180)+1,"")</f>
        <v/>
      </c>
      <c r="B181" s="7"/>
      <c r="C181" s="7"/>
      <c r="D181" s="7"/>
      <c r="E181" s="7"/>
      <c r="F181" s="5"/>
      <c r="G181" s="5"/>
      <c r="H181" s="12"/>
      <c r="I181" s="12"/>
      <c r="J181" s="12"/>
    </row>
    <row r="182" spans="1:10" ht="15.75" hidden="1">
      <c r="A182" s="5" t="str">
        <f>IF(B182&lt;&gt;"",MAX($A$38:A181)+1,"")</f>
        <v/>
      </c>
      <c r="B182" s="7"/>
      <c r="C182" s="7"/>
      <c r="D182" s="7"/>
      <c r="E182" s="7"/>
      <c r="F182" s="5"/>
      <c r="G182" s="5"/>
      <c r="H182" s="12"/>
      <c r="I182" s="12"/>
      <c r="J182" s="12"/>
    </row>
    <row r="183" spans="1:10" ht="15.75" hidden="1">
      <c r="A183" s="5" t="str">
        <f>IF(B183&lt;&gt;"",MAX($A$38:A182)+1,"")</f>
        <v/>
      </c>
      <c r="B183" s="7"/>
      <c r="C183" s="7"/>
      <c r="D183" s="7"/>
      <c r="E183" s="7"/>
      <c r="F183" s="5"/>
      <c r="G183" s="5"/>
      <c r="H183" s="12"/>
      <c r="I183" s="12"/>
      <c r="J183" s="12"/>
    </row>
    <row r="184" spans="1:10" ht="15.75">
      <c r="A184" s="6" t="s">
        <v>22</v>
      </c>
      <c r="B184" s="198" t="s">
        <v>19</v>
      </c>
      <c r="C184" s="199"/>
      <c r="D184" s="199"/>
      <c r="E184" s="199"/>
      <c r="F184" s="6"/>
      <c r="G184" s="6"/>
      <c r="H184" s="14">
        <f>SUM(H185:H190)</f>
        <v>0</v>
      </c>
      <c r="I184" s="14">
        <f t="shared" ref="I184:J184" si="73">SUM(I185:I190)</f>
        <v>0</v>
      </c>
      <c r="J184" s="14">
        <f t="shared" si="73"/>
        <v>0</v>
      </c>
    </row>
    <row r="185" spans="1:10" ht="15.75">
      <c r="A185" s="5" t="str">
        <f>IF(B185&lt;&gt;"",MAX($A$43:A184)+1,"")</f>
        <v/>
      </c>
      <c r="B185" s="7"/>
      <c r="C185" s="7"/>
      <c r="D185" s="7"/>
      <c r="E185" s="7"/>
      <c r="F185" s="5"/>
      <c r="G185" s="5"/>
      <c r="H185" s="12"/>
      <c r="I185" s="12"/>
      <c r="J185" s="12"/>
    </row>
    <row r="186" spans="1:10" ht="15.75">
      <c r="A186" s="5" t="str">
        <f>IF(B186&lt;&gt;"",MAX($A$43:A185)+1,"")</f>
        <v/>
      </c>
      <c r="B186" s="7"/>
      <c r="C186" s="7"/>
      <c r="D186" s="7"/>
      <c r="E186" s="7"/>
      <c r="F186" s="5"/>
      <c r="G186" s="5"/>
      <c r="H186" s="12"/>
      <c r="I186" s="12"/>
      <c r="J186" s="12"/>
    </row>
    <row r="187" spans="1:10" ht="15.75" hidden="1">
      <c r="A187" s="5" t="str">
        <f>IF(B187&lt;&gt;"",MAX($A$43:A186)+1,"")</f>
        <v/>
      </c>
      <c r="B187" s="7"/>
      <c r="C187" s="7"/>
      <c r="D187" s="7"/>
      <c r="E187" s="7"/>
      <c r="F187" s="5"/>
      <c r="G187" s="5"/>
      <c r="H187" s="12"/>
      <c r="I187" s="12"/>
      <c r="J187" s="12"/>
    </row>
    <row r="188" spans="1:10" ht="15.75" hidden="1">
      <c r="A188" s="5" t="str">
        <f>IF(B188&lt;&gt;"",MAX($A$43:A187)+1,"")</f>
        <v/>
      </c>
      <c r="B188" s="7"/>
      <c r="C188" s="7"/>
      <c r="D188" s="7"/>
      <c r="E188" s="7"/>
      <c r="F188" s="5"/>
      <c r="G188" s="5"/>
      <c r="H188" s="12"/>
      <c r="I188" s="12"/>
      <c r="J188" s="12"/>
    </row>
    <row r="189" spans="1:10" ht="15.75" hidden="1">
      <c r="A189" s="5" t="str">
        <f>IF(B189&lt;&gt;"",MAX($A$43:A188)+1,"")</f>
        <v/>
      </c>
      <c r="B189" s="7"/>
      <c r="C189" s="7"/>
      <c r="D189" s="7"/>
      <c r="E189" s="7"/>
      <c r="F189" s="5"/>
      <c r="G189" s="5"/>
      <c r="H189" s="12"/>
      <c r="I189" s="12"/>
      <c r="J189" s="12"/>
    </row>
    <row r="190" spans="1:10" ht="15.75" hidden="1">
      <c r="A190" s="5" t="str">
        <f>IF(B190&lt;&gt;"",MAX($A$43:A189)+1,"")</f>
        <v/>
      </c>
      <c r="B190" s="7"/>
      <c r="C190" s="7"/>
      <c r="D190" s="7"/>
      <c r="E190" s="7"/>
      <c r="F190" s="5"/>
      <c r="G190" s="5"/>
      <c r="H190" s="12"/>
      <c r="I190" s="12"/>
      <c r="J190" s="12"/>
    </row>
    <row r="191" spans="1:10" ht="15.75">
      <c r="A191" s="6" t="s">
        <v>23</v>
      </c>
      <c r="B191" s="198" t="s">
        <v>24</v>
      </c>
      <c r="C191" s="199"/>
      <c r="D191" s="199"/>
      <c r="E191" s="199"/>
      <c r="F191" s="6"/>
      <c r="G191" s="6"/>
      <c r="H191" s="14">
        <f>SUM(H204,H200,H196,H192)</f>
        <v>0</v>
      </c>
      <c r="I191" s="14">
        <f t="shared" ref="I191:J191" si="74">SUM(I204,I200,I196,I192)</f>
        <v>0</v>
      </c>
      <c r="J191" s="14">
        <f t="shared" si="74"/>
        <v>0</v>
      </c>
    </row>
    <row r="192" spans="1:10" ht="15.75">
      <c r="A192" s="5">
        <v>1</v>
      </c>
      <c r="B192" s="204" t="s">
        <v>25</v>
      </c>
      <c r="C192" s="204"/>
      <c r="D192" s="204"/>
      <c r="E192" s="204"/>
      <c r="F192" s="18"/>
      <c r="G192" s="18"/>
      <c r="H192" s="17">
        <f>SUM(H193:H195)</f>
        <v>0</v>
      </c>
      <c r="I192" s="17">
        <f t="shared" ref="I192:J192" si="75">SUM(I193:I195)</f>
        <v>0</v>
      </c>
      <c r="J192" s="17">
        <f t="shared" si="75"/>
        <v>0</v>
      </c>
    </row>
    <row r="193" spans="1:10" ht="15.75">
      <c r="A193" s="12" t="str">
        <f>IF(B193&lt;&gt;"","-","")</f>
        <v/>
      </c>
      <c r="B193" s="7"/>
      <c r="C193" s="7"/>
      <c r="D193" s="7"/>
      <c r="E193" s="7"/>
      <c r="F193" s="5"/>
      <c r="G193" s="5"/>
      <c r="H193" s="12"/>
      <c r="I193" s="12"/>
      <c r="J193" s="12"/>
    </row>
    <row r="194" spans="1:10" ht="15.75" hidden="1">
      <c r="A194" s="12" t="str">
        <f t="shared" ref="A194:A208" si="76">IF(B194&lt;&gt;"","-","")</f>
        <v/>
      </c>
      <c r="B194" s="7"/>
      <c r="C194" s="7"/>
      <c r="D194" s="7"/>
      <c r="E194" s="7"/>
      <c r="F194" s="5"/>
      <c r="G194" s="5"/>
      <c r="H194" s="12"/>
      <c r="I194" s="12"/>
      <c r="J194" s="12"/>
    </row>
    <row r="195" spans="1:10" ht="15.75" hidden="1">
      <c r="A195" s="12" t="str">
        <f t="shared" si="76"/>
        <v/>
      </c>
      <c r="B195" s="7"/>
      <c r="C195" s="7"/>
      <c r="D195" s="7"/>
      <c r="E195" s="7"/>
      <c r="F195" s="5"/>
      <c r="G195" s="5"/>
      <c r="H195" s="12"/>
      <c r="I195" s="12"/>
      <c r="J195" s="12"/>
    </row>
    <row r="196" spans="1:10" ht="15.75">
      <c r="A196" s="5">
        <v>2</v>
      </c>
      <c r="B196" s="201" t="s">
        <v>26</v>
      </c>
      <c r="C196" s="202"/>
      <c r="D196" s="202"/>
      <c r="E196" s="202"/>
      <c r="F196" s="18"/>
      <c r="G196" s="18"/>
      <c r="H196" s="17">
        <f>SUM(H197:H199)</f>
        <v>0</v>
      </c>
      <c r="I196" s="17">
        <f t="shared" ref="I196:J196" si="77">SUM(I197:I199)</f>
        <v>0</v>
      </c>
      <c r="J196" s="17">
        <f t="shared" si="77"/>
        <v>0</v>
      </c>
    </row>
    <row r="197" spans="1:10" ht="15.75">
      <c r="A197" s="12" t="str">
        <f t="shared" si="76"/>
        <v/>
      </c>
      <c r="B197" s="7"/>
      <c r="C197" s="7"/>
      <c r="D197" s="7"/>
      <c r="E197" s="7"/>
      <c r="F197" s="5"/>
      <c r="G197" s="5"/>
      <c r="H197" s="12"/>
      <c r="I197" s="12"/>
      <c r="J197" s="12"/>
    </row>
    <row r="198" spans="1:10" ht="15.75" hidden="1">
      <c r="A198" s="12" t="str">
        <f t="shared" si="76"/>
        <v/>
      </c>
      <c r="B198" s="7"/>
      <c r="C198" s="7"/>
      <c r="D198" s="7"/>
      <c r="E198" s="7"/>
      <c r="F198" s="5"/>
      <c r="G198" s="5"/>
      <c r="H198" s="12"/>
      <c r="I198" s="12"/>
      <c r="J198" s="12"/>
    </row>
    <row r="199" spans="1:10" ht="15.75" hidden="1">
      <c r="A199" s="12" t="str">
        <f t="shared" si="76"/>
        <v/>
      </c>
      <c r="B199" s="7"/>
      <c r="C199" s="7"/>
      <c r="D199" s="7"/>
      <c r="E199" s="7"/>
      <c r="F199" s="5"/>
      <c r="G199" s="5"/>
      <c r="H199" s="12"/>
      <c r="I199" s="12"/>
      <c r="J199" s="12"/>
    </row>
    <row r="200" spans="1:10" ht="15.75">
      <c r="A200" s="5">
        <v>3</v>
      </c>
      <c r="B200" s="201" t="s">
        <v>43</v>
      </c>
      <c r="C200" s="202"/>
      <c r="D200" s="202"/>
      <c r="E200" s="202"/>
      <c r="F200" s="18"/>
      <c r="G200" s="18"/>
      <c r="H200" s="17">
        <f>SUM(H201:H203)</f>
        <v>0</v>
      </c>
      <c r="I200" s="17">
        <f t="shared" ref="I200:J200" si="78">SUM(I201:I203)</f>
        <v>0</v>
      </c>
      <c r="J200" s="17">
        <f t="shared" si="78"/>
        <v>0</v>
      </c>
    </row>
    <row r="201" spans="1:10" ht="15.75">
      <c r="A201" s="12" t="str">
        <f t="shared" si="76"/>
        <v/>
      </c>
      <c r="B201" s="7"/>
      <c r="C201" s="7"/>
      <c r="D201" s="7"/>
      <c r="E201" s="7"/>
      <c r="F201" s="5"/>
      <c r="G201" s="5"/>
      <c r="H201" s="12"/>
      <c r="I201" s="12"/>
      <c r="J201" s="12"/>
    </row>
    <row r="202" spans="1:10" ht="15.75" hidden="1">
      <c r="A202" s="12" t="str">
        <f t="shared" si="76"/>
        <v/>
      </c>
      <c r="B202" s="7"/>
      <c r="C202" s="7"/>
      <c r="D202" s="7"/>
      <c r="E202" s="7"/>
      <c r="F202" s="5"/>
      <c r="G202" s="5"/>
      <c r="H202" s="12"/>
      <c r="I202" s="12"/>
      <c r="J202" s="12"/>
    </row>
    <row r="203" spans="1:10" ht="15.75" hidden="1">
      <c r="A203" s="12" t="str">
        <f t="shared" si="76"/>
        <v/>
      </c>
      <c r="B203" s="7"/>
      <c r="C203" s="7"/>
      <c r="D203" s="7"/>
      <c r="E203" s="7"/>
      <c r="F203" s="5"/>
      <c r="G203" s="5"/>
      <c r="H203" s="12"/>
      <c r="I203" s="12"/>
      <c r="J203" s="12"/>
    </row>
    <row r="204" spans="1:10" ht="15.75">
      <c r="A204" s="5">
        <v>4</v>
      </c>
      <c r="B204" s="201" t="s">
        <v>27</v>
      </c>
      <c r="C204" s="202"/>
      <c r="D204" s="202"/>
      <c r="E204" s="202"/>
      <c r="F204" s="18"/>
      <c r="G204" s="18"/>
      <c r="H204" s="17">
        <f>SUM(H206:H208)</f>
        <v>0</v>
      </c>
      <c r="I204" s="17">
        <f t="shared" ref="I204:J204" si="79">SUM(I206:I208)</f>
        <v>0</v>
      </c>
      <c r="J204" s="17">
        <f t="shared" si="79"/>
        <v>0</v>
      </c>
    </row>
    <row r="205" spans="1:10" ht="15.75">
      <c r="A205" s="5"/>
      <c r="B205" s="164"/>
      <c r="C205" s="165"/>
      <c r="D205" s="165"/>
      <c r="E205" s="165"/>
      <c r="F205" s="18"/>
      <c r="G205" s="18"/>
      <c r="H205" s="17"/>
      <c r="I205" s="17"/>
      <c r="J205" s="17"/>
    </row>
    <row r="206" spans="1:10" ht="15.75">
      <c r="A206" s="6" t="s">
        <v>397</v>
      </c>
      <c r="B206" s="198" t="s">
        <v>398</v>
      </c>
      <c r="C206" s="199"/>
      <c r="D206" s="199"/>
      <c r="E206" s="199"/>
      <c r="F206" s="5"/>
      <c r="G206" s="5"/>
      <c r="H206" s="12"/>
      <c r="I206" s="12"/>
      <c r="J206" s="12"/>
    </row>
    <row r="207" spans="1:10" ht="15.75" hidden="1">
      <c r="A207" s="12" t="str">
        <f t="shared" si="76"/>
        <v/>
      </c>
      <c r="B207" s="7"/>
      <c r="C207" s="7"/>
      <c r="D207" s="7"/>
      <c r="E207" s="7"/>
      <c r="F207" s="5"/>
      <c r="G207" s="5"/>
      <c r="H207" s="12"/>
      <c r="I207" s="12"/>
      <c r="J207" s="12"/>
    </row>
    <row r="208" spans="1:10" ht="15.75" hidden="1">
      <c r="A208" s="12" t="str">
        <f t="shared" si="76"/>
        <v/>
      </c>
      <c r="B208" s="7"/>
      <c r="C208" s="7"/>
      <c r="D208" s="7"/>
      <c r="E208" s="7"/>
      <c r="F208" s="5"/>
      <c r="G208" s="5"/>
      <c r="H208" s="12"/>
      <c r="I208" s="12"/>
      <c r="J208" s="12"/>
    </row>
    <row r="209" spans="1:10" ht="15.75">
      <c r="A209" s="12"/>
      <c r="B209" s="168"/>
      <c r="C209" s="169"/>
      <c r="D209" s="169"/>
      <c r="E209" s="169"/>
      <c r="F209" s="5"/>
      <c r="G209" s="5"/>
      <c r="H209" s="12"/>
      <c r="I209" s="12"/>
      <c r="J209" s="12"/>
    </row>
    <row r="210" spans="1:10" ht="15.75">
      <c r="A210" s="6" t="s">
        <v>28</v>
      </c>
      <c r="B210" s="198" t="s">
        <v>29</v>
      </c>
      <c r="C210" s="199"/>
      <c r="D210" s="199"/>
      <c r="E210" s="199"/>
      <c r="F210" s="6"/>
      <c r="G210" s="6"/>
      <c r="H210" s="14">
        <f>SUM(H241,H235,H231,H227,H223,H219,H215,H211)</f>
        <v>0</v>
      </c>
      <c r="I210" s="14">
        <f t="shared" ref="I210:J210" si="80">SUM(I241,I235,I231,I227,I223,I219,I215,I211)</f>
        <v>0</v>
      </c>
      <c r="J210" s="14">
        <f t="shared" si="80"/>
        <v>0</v>
      </c>
    </row>
    <row r="211" spans="1:10" ht="15.75">
      <c r="A211" s="5">
        <v>1</v>
      </c>
      <c r="B211" s="204" t="s">
        <v>30</v>
      </c>
      <c r="C211" s="204"/>
      <c r="D211" s="204"/>
      <c r="E211" s="204"/>
      <c r="F211" s="18"/>
      <c r="G211" s="18"/>
      <c r="H211" s="17">
        <f>SUM(H212:H214)</f>
        <v>0</v>
      </c>
      <c r="I211" s="17">
        <f t="shared" ref="I211:J211" si="81">SUM(I212:I214)</f>
        <v>0</v>
      </c>
      <c r="J211" s="17">
        <f t="shared" si="81"/>
        <v>0</v>
      </c>
    </row>
    <row r="212" spans="1:10" ht="15.75">
      <c r="A212" s="12" t="str">
        <f>IF(B212&lt;&gt;"","-","")</f>
        <v/>
      </c>
      <c r="B212" s="7"/>
      <c r="C212" s="7"/>
      <c r="D212" s="7"/>
      <c r="E212" s="7"/>
      <c r="F212" s="5"/>
      <c r="G212" s="5"/>
      <c r="H212" s="12"/>
      <c r="I212" s="12"/>
      <c r="J212" s="12"/>
    </row>
    <row r="213" spans="1:10" ht="15.75" hidden="1">
      <c r="A213" s="12" t="str">
        <f t="shared" ref="A213:A244" si="82">IF(B213&lt;&gt;"","-","")</f>
        <v/>
      </c>
      <c r="B213" s="7"/>
      <c r="C213" s="7"/>
      <c r="D213" s="7"/>
      <c r="E213" s="7"/>
      <c r="F213" s="5"/>
      <c r="G213" s="5"/>
      <c r="H213" s="12"/>
      <c r="I213" s="12"/>
      <c r="J213" s="12"/>
    </row>
    <row r="214" spans="1:10" ht="15.75" hidden="1">
      <c r="A214" s="12" t="str">
        <f t="shared" si="82"/>
        <v/>
      </c>
      <c r="B214" s="7"/>
      <c r="C214" s="7"/>
      <c r="D214" s="7"/>
      <c r="E214" s="7"/>
      <c r="F214" s="5"/>
      <c r="G214" s="5"/>
      <c r="H214" s="12"/>
      <c r="I214" s="12"/>
      <c r="J214" s="12"/>
    </row>
    <row r="215" spans="1:10" ht="15.75">
      <c r="A215" s="5">
        <v>2</v>
      </c>
      <c r="B215" s="201" t="s">
        <v>44</v>
      </c>
      <c r="C215" s="202"/>
      <c r="D215" s="202"/>
      <c r="E215" s="202"/>
      <c r="F215" s="18"/>
      <c r="G215" s="18"/>
      <c r="H215" s="17">
        <f>SUM(H216:H218)</f>
        <v>0</v>
      </c>
      <c r="I215" s="17">
        <f t="shared" ref="I215:J215" si="83">SUM(I216:I218)</f>
        <v>0</v>
      </c>
      <c r="J215" s="17">
        <f t="shared" si="83"/>
        <v>0</v>
      </c>
    </row>
    <row r="216" spans="1:10" ht="15.75">
      <c r="A216" s="12" t="str">
        <f t="shared" si="82"/>
        <v/>
      </c>
      <c r="B216" s="7"/>
      <c r="C216" s="7"/>
      <c r="D216" s="7"/>
      <c r="E216" s="7"/>
      <c r="F216" s="5"/>
      <c r="G216" s="5"/>
      <c r="H216" s="12"/>
      <c r="I216" s="12"/>
      <c r="J216" s="12"/>
    </row>
    <row r="217" spans="1:10" ht="15.75" hidden="1">
      <c r="A217" s="12" t="str">
        <f t="shared" si="82"/>
        <v/>
      </c>
      <c r="B217" s="7"/>
      <c r="C217" s="7"/>
      <c r="D217" s="7"/>
      <c r="E217" s="7"/>
      <c r="F217" s="5"/>
      <c r="G217" s="5"/>
      <c r="H217" s="12"/>
      <c r="I217" s="12"/>
      <c r="J217" s="12"/>
    </row>
    <row r="218" spans="1:10" ht="15.75" hidden="1">
      <c r="A218" s="12" t="str">
        <f t="shared" si="82"/>
        <v/>
      </c>
      <c r="B218" s="7"/>
      <c r="C218" s="7"/>
      <c r="D218" s="7"/>
      <c r="E218" s="7"/>
      <c r="F218" s="5"/>
      <c r="G218" s="5"/>
      <c r="H218" s="12"/>
      <c r="I218" s="12"/>
      <c r="J218" s="12"/>
    </row>
    <row r="219" spans="1:10" ht="15.75">
      <c r="A219" s="5">
        <v>3</v>
      </c>
      <c r="B219" s="201" t="s">
        <v>45</v>
      </c>
      <c r="C219" s="202"/>
      <c r="D219" s="202"/>
      <c r="E219" s="202"/>
      <c r="F219" s="18"/>
      <c r="G219" s="18"/>
      <c r="H219" s="17">
        <f>SUM(H220:H222)</f>
        <v>0</v>
      </c>
      <c r="I219" s="17">
        <f t="shared" ref="I219:J219" si="84">SUM(I220:I222)</f>
        <v>0</v>
      </c>
      <c r="J219" s="17">
        <f t="shared" si="84"/>
        <v>0</v>
      </c>
    </row>
    <row r="220" spans="1:10" ht="15.75">
      <c r="A220" s="12" t="str">
        <f t="shared" si="82"/>
        <v/>
      </c>
      <c r="B220" s="7"/>
      <c r="C220" s="7"/>
      <c r="D220" s="7"/>
      <c r="E220" s="7"/>
      <c r="F220" s="5"/>
      <c r="G220" s="5"/>
      <c r="H220" s="12"/>
      <c r="I220" s="12"/>
      <c r="J220" s="12"/>
    </row>
    <row r="221" spans="1:10" ht="15.75" hidden="1">
      <c r="A221" s="12" t="str">
        <f t="shared" si="82"/>
        <v/>
      </c>
      <c r="B221" s="7"/>
      <c r="C221" s="7"/>
      <c r="D221" s="7"/>
      <c r="E221" s="7"/>
      <c r="F221" s="5"/>
      <c r="G221" s="5"/>
      <c r="H221" s="12"/>
      <c r="I221" s="12"/>
      <c r="J221" s="12"/>
    </row>
    <row r="222" spans="1:10" ht="15.75" hidden="1">
      <c r="A222" s="12" t="str">
        <f t="shared" si="82"/>
        <v/>
      </c>
      <c r="B222" s="7"/>
      <c r="C222" s="7"/>
      <c r="D222" s="7"/>
      <c r="E222" s="7"/>
      <c r="F222" s="5"/>
      <c r="G222" s="5"/>
      <c r="H222" s="12"/>
      <c r="I222" s="12"/>
      <c r="J222" s="12"/>
    </row>
    <row r="223" spans="1:10" ht="15.75">
      <c r="A223" s="5">
        <v>4</v>
      </c>
      <c r="B223" s="201" t="s">
        <v>31</v>
      </c>
      <c r="C223" s="202"/>
      <c r="D223" s="202"/>
      <c r="E223" s="202"/>
      <c r="F223" s="18"/>
      <c r="G223" s="18"/>
      <c r="H223" s="17">
        <f>SUM(H224:H226)</f>
        <v>0</v>
      </c>
      <c r="I223" s="17">
        <f t="shared" ref="I223:J223" si="85">SUM(I224:I226)</f>
        <v>0</v>
      </c>
      <c r="J223" s="17">
        <f t="shared" si="85"/>
        <v>0</v>
      </c>
    </row>
    <row r="224" spans="1:10" ht="15.75">
      <c r="A224" s="12" t="str">
        <f t="shared" si="82"/>
        <v/>
      </c>
      <c r="B224" s="7"/>
      <c r="C224" s="7"/>
      <c r="D224" s="7"/>
      <c r="E224" s="7"/>
      <c r="F224" s="5"/>
      <c r="G224" s="5"/>
      <c r="H224" s="12"/>
      <c r="I224" s="12"/>
      <c r="J224" s="12"/>
    </row>
    <row r="225" spans="1:10" ht="15.75" hidden="1">
      <c r="A225" s="12" t="str">
        <f t="shared" si="82"/>
        <v/>
      </c>
      <c r="B225" s="7"/>
      <c r="C225" s="7"/>
      <c r="D225" s="7"/>
      <c r="E225" s="7"/>
      <c r="F225" s="5"/>
      <c r="G225" s="5"/>
      <c r="H225" s="12"/>
      <c r="I225" s="12"/>
      <c r="J225" s="12"/>
    </row>
    <row r="226" spans="1:10" ht="15.75" hidden="1">
      <c r="A226" s="12" t="str">
        <f t="shared" si="82"/>
        <v/>
      </c>
      <c r="B226" s="7"/>
      <c r="C226" s="7"/>
      <c r="D226" s="7"/>
      <c r="E226" s="7"/>
      <c r="F226" s="5"/>
      <c r="G226" s="5"/>
      <c r="H226" s="12"/>
      <c r="I226" s="12"/>
      <c r="J226" s="12"/>
    </row>
    <row r="227" spans="1:10" ht="15.75">
      <c r="A227" s="5">
        <v>5</v>
      </c>
      <c r="B227" s="201" t="s">
        <v>46</v>
      </c>
      <c r="C227" s="202"/>
      <c r="D227" s="202"/>
      <c r="E227" s="202"/>
      <c r="F227" s="18"/>
      <c r="G227" s="18"/>
      <c r="H227" s="17">
        <f>SUM(H228:H230)</f>
        <v>0</v>
      </c>
      <c r="I227" s="17">
        <f t="shared" ref="I227:J227" si="86">SUM(I228:I230)</f>
        <v>0</v>
      </c>
      <c r="J227" s="17">
        <f t="shared" si="86"/>
        <v>0</v>
      </c>
    </row>
    <row r="228" spans="1:10" ht="15.75">
      <c r="A228" s="12" t="str">
        <f t="shared" si="82"/>
        <v/>
      </c>
      <c r="B228" s="7"/>
      <c r="C228" s="7"/>
      <c r="D228" s="7"/>
      <c r="E228" s="7"/>
      <c r="F228" s="5"/>
      <c r="G228" s="5"/>
      <c r="H228" s="12"/>
      <c r="I228" s="12"/>
      <c r="J228" s="12"/>
    </row>
    <row r="229" spans="1:10" ht="15.75" hidden="1">
      <c r="A229" s="12" t="str">
        <f t="shared" si="82"/>
        <v/>
      </c>
      <c r="B229" s="7"/>
      <c r="C229" s="7"/>
      <c r="D229" s="7"/>
      <c r="E229" s="7"/>
      <c r="F229" s="5"/>
      <c r="G229" s="5"/>
      <c r="H229" s="12"/>
      <c r="I229" s="12"/>
      <c r="J229" s="12"/>
    </row>
    <row r="230" spans="1:10" ht="15.75" hidden="1">
      <c r="A230" s="12" t="str">
        <f t="shared" si="82"/>
        <v/>
      </c>
      <c r="B230" s="7"/>
      <c r="C230" s="7"/>
      <c r="D230" s="7"/>
      <c r="E230" s="7"/>
      <c r="F230" s="5"/>
      <c r="G230" s="5"/>
      <c r="H230" s="12"/>
      <c r="I230" s="12"/>
      <c r="J230" s="12"/>
    </row>
    <row r="231" spans="1:10" ht="15.75">
      <c r="A231" s="5">
        <v>6</v>
      </c>
      <c r="B231" s="201" t="s">
        <v>47</v>
      </c>
      <c r="C231" s="202"/>
      <c r="D231" s="202"/>
      <c r="E231" s="202"/>
      <c r="F231" s="18"/>
      <c r="G231" s="18"/>
      <c r="H231" s="17">
        <f>SUM(H232:H234)</f>
        <v>0</v>
      </c>
      <c r="I231" s="17">
        <f t="shared" ref="I231:J231" si="87">SUM(I232:I234)</f>
        <v>0</v>
      </c>
      <c r="J231" s="17">
        <f t="shared" si="87"/>
        <v>0</v>
      </c>
    </row>
    <row r="232" spans="1:10" ht="15.75">
      <c r="A232" s="12" t="str">
        <f t="shared" si="82"/>
        <v/>
      </c>
      <c r="B232" s="7"/>
      <c r="C232" s="7"/>
      <c r="D232" s="7"/>
      <c r="E232" s="7"/>
      <c r="F232" s="5"/>
      <c r="G232" s="5"/>
      <c r="H232" s="12"/>
      <c r="I232" s="12"/>
      <c r="J232" s="12"/>
    </row>
    <row r="233" spans="1:10" ht="15.75" hidden="1">
      <c r="A233" s="12" t="str">
        <f t="shared" si="82"/>
        <v/>
      </c>
      <c r="B233" s="7"/>
      <c r="C233" s="7"/>
      <c r="D233" s="7"/>
      <c r="E233" s="7"/>
      <c r="F233" s="5"/>
      <c r="G233" s="5"/>
      <c r="H233" s="12"/>
      <c r="I233" s="12"/>
      <c r="J233" s="12"/>
    </row>
    <row r="234" spans="1:10" ht="15.75" hidden="1">
      <c r="A234" s="12" t="str">
        <f t="shared" si="82"/>
        <v/>
      </c>
      <c r="B234" s="7"/>
      <c r="C234" s="7"/>
      <c r="D234" s="7"/>
      <c r="E234" s="7"/>
      <c r="F234" s="5"/>
      <c r="G234" s="5"/>
      <c r="H234" s="12"/>
      <c r="I234" s="12"/>
      <c r="J234" s="12"/>
    </row>
    <row r="235" spans="1:10" ht="15.75">
      <c r="A235" s="5">
        <v>7</v>
      </c>
      <c r="B235" s="201" t="s">
        <v>48</v>
      </c>
      <c r="C235" s="202"/>
      <c r="D235" s="202"/>
      <c r="E235" s="202"/>
      <c r="F235" s="18"/>
      <c r="G235" s="18"/>
      <c r="H235" s="17">
        <f>SUM(H236:H238)</f>
        <v>0</v>
      </c>
      <c r="I235" s="17">
        <f t="shared" ref="I235:J235" si="88">SUM(I236:I238)</f>
        <v>0</v>
      </c>
      <c r="J235" s="17">
        <f t="shared" si="88"/>
        <v>0</v>
      </c>
    </row>
    <row r="236" spans="1:10" ht="15.75">
      <c r="A236" s="12" t="str">
        <f t="shared" si="82"/>
        <v/>
      </c>
      <c r="B236" s="7"/>
      <c r="C236" s="7"/>
      <c r="D236" s="7"/>
      <c r="E236" s="7"/>
      <c r="F236" s="5"/>
      <c r="G236" s="5"/>
      <c r="H236" s="12"/>
      <c r="I236" s="12"/>
      <c r="J236" s="12"/>
    </row>
    <row r="237" spans="1:10" ht="15.75" hidden="1">
      <c r="A237" s="12" t="str">
        <f t="shared" si="82"/>
        <v/>
      </c>
      <c r="B237" s="7"/>
      <c r="C237" s="7"/>
      <c r="D237" s="7"/>
      <c r="E237" s="7"/>
      <c r="F237" s="5"/>
      <c r="G237" s="5"/>
      <c r="H237" s="12"/>
      <c r="I237" s="12"/>
      <c r="J237" s="12"/>
    </row>
    <row r="238" spans="1:10" ht="15.75" hidden="1">
      <c r="A238" s="12" t="str">
        <f t="shared" si="82"/>
        <v/>
      </c>
      <c r="B238" s="7"/>
      <c r="C238" s="7"/>
      <c r="D238" s="7"/>
      <c r="E238" s="7"/>
      <c r="F238" s="5"/>
      <c r="G238" s="5"/>
      <c r="H238" s="12"/>
      <c r="I238" s="12"/>
      <c r="J238" s="12"/>
    </row>
    <row r="239" spans="1:10" ht="15.75">
      <c r="A239" s="5">
        <v>8</v>
      </c>
      <c r="B239" s="201" t="s">
        <v>399</v>
      </c>
      <c r="C239" s="202"/>
      <c r="D239" s="202"/>
      <c r="E239" s="202"/>
      <c r="F239" s="202"/>
      <c r="G239" s="203"/>
      <c r="H239" s="12"/>
      <c r="I239" s="12"/>
      <c r="J239" s="12"/>
    </row>
    <row r="240" spans="1:10" ht="15.75">
      <c r="A240" s="12"/>
      <c r="B240" s="168"/>
      <c r="C240" s="169"/>
      <c r="D240" s="169"/>
      <c r="E240" s="169"/>
      <c r="F240" s="167"/>
      <c r="G240" s="166"/>
      <c r="H240" s="12"/>
      <c r="I240" s="12"/>
      <c r="J240" s="12"/>
    </row>
    <row r="241" spans="1:10" ht="15.75">
      <c r="A241" s="5">
        <v>9</v>
      </c>
      <c r="B241" s="201" t="s">
        <v>49</v>
      </c>
      <c r="C241" s="202"/>
      <c r="D241" s="202"/>
      <c r="E241" s="202"/>
      <c r="F241" s="202"/>
      <c r="G241" s="203"/>
      <c r="H241" s="17">
        <f>SUM(H242:H244)</f>
        <v>0</v>
      </c>
      <c r="I241" s="17">
        <f t="shared" ref="I241:J241" si="89">SUM(I242:I244)</f>
        <v>0</v>
      </c>
      <c r="J241" s="17">
        <f t="shared" si="89"/>
        <v>0</v>
      </c>
    </row>
    <row r="242" spans="1:10" ht="15.75">
      <c r="A242" s="12" t="str">
        <f t="shared" si="82"/>
        <v/>
      </c>
      <c r="B242" s="7"/>
      <c r="C242" s="7"/>
      <c r="D242" s="7"/>
      <c r="E242" s="7"/>
      <c r="F242" s="5"/>
      <c r="G242" s="5"/>
      <c r="H242" s="12"/>
      <c r="I242" s="12"/>
      <c r="J242" s="12"/>
    </row>
    <row r="243" spans="1:10" ht="15.75" hidden="1">
      <c r="A243" s="12" t="str">
        <f t="shared" si="82"/>
        <v/>
      </c>
      <c r="B243" s="7"/>
      <c r="C243" s="7"/>
      <c r="D243" s="7"/>
      <c r="E243" s="7"/>
      <c r="F243" s="5"/>
      <c r="G243" s="5"/>
      <c r="H243" s="12"/>
      <c r="I243" s="12"/>
      <c r="J243" s="12"/>
    </row>
    <row r="244" spans="1:10" ht="15.75" hidden="1">
      <c r="A244" s="12" t="str">
        <f t="shared" si="82"/>
        <v/>
      </c>
      <c r="B244" s="7"/>
      <c r="C244" s="7"/>
      <c r="D244" s="7"/>
      <c r="E244" s="7"/>
      <c r="F244" s="5"/>
      <c r="G244" s="5"/>
      <c r="H244" s="12"/>
      <c r="I244" s="12"/>
      <c r="J244" s="12"/>
    </row>
    <row r="245" spans="1:10" ht="15.75">
      <c r="A245" s="6" t="s">
        <v>32</v>
      </c>
      <c r="B245" s="198" t="s">
        <v>33</v>
      </c>
      <c r="C245" s="199"/>
      <c r="D245" s="199"/>
      <c r="E245" s="199"/>
      <c r="F245" s="6"/>
      <c r="G245" s="6"/>
      <c r="H245" s="14">
        <f>SUM(H246:H251)</f>
        <v>0</v>
      </c>
      <c r="I245" s="14">
        <f t="shared" ref="I245:J245" si="90">SUM(I246:I251)</f>
        <v>0</v>
      </c>
      <c r="J245" s="14">
        <f t="shared" si="90"/>
        <v>0</v>
      </c>
    </row>
    <row r="246" spans="1:10" ht="15.75">
      <c r="A246" s="5" t="str">
        <f>IF(B246&lt;&gt;"",MAX($A$100:A245)+1,"")</f>
        <v/>
      </c>
      <c r="B246" s="19"/>
      <c r="C246" s="19"/>
      <c r="D246" s="19"/>
      <c r="E246" s="19"/>
      <c r="F246" s="5"/>
      <c r="G246" s="5"/>
      <c r="H246" s="12"/>
      <c r="I246" s="12"/>
      <c r="J246" s="12"/>
    </row>
    <row r="247" spans="1:10" ht="15.75">
      <c r="A247" s="5" t="str">
        <f>IF(B247&lt;&gt;"",MAX($A$100:A246)+1,"")</f>
        <v/>
      </c>
      <c r="B247" s="19"/>
      <c r="C247" s="19"/>
      <c r="D247" s="19"/>
      <c r="E247" s="19"/>
      <c r="F247" s="5"/>
      <c r="G247" s="5"/>
      <c r="H247" s="12"/>
      <c r="I247" s="12"/>
      <c r="J247" s="12"/>
    </row>
    <row r="248" spans="1:10" ht="15.75" hidden="1">
      <c r="A248" s="5" t="str">
        <f>IF(B248&lt;&gt;"",MAX($A$100:A247)+1,"")</f>
        <v/>
      </c>
      <c r="B248" s="19"/>
      <c r="C248" s="19"/>
      <c r="D248" s="19"/>
      <c r="E248" s="19"/>
      <c r="F248" s="5"/>
      <c r="G248" s="5"/>
      <c r="H248" s="12"/>
      <c r="I248" s="12"/>
      <c r="J248" s="12"/>
    </row>
    <row r="249" spans="1:10" ht="15.75" hidden="1">
      <c r="A249" s="5" t="str">
        <f>IF(B249&lt;&gt;"",MAX($A$100:A248)+1,"")</f>
        <v/>
      </c>
      <c r="B249" s="19"/>
      <c r="C249" s="19"/>
      <c r="D249" s="19"/>
      <c r="E249" s="19"/>
      <c r="F249" s="5"/>
      <c r="G249" s="5"/>
      <c r="H249" s="12"/>
      <c r="I249" s="12"/>
      <c r="J249" s="12"/>
    </row>
    <row r="250" spans="1:10" ht="15.75" hidden="1">
      <c r="A250" s="5" t="str">
        <f>IF(B250&lt;&gt;"",MAX($A$100:A249)+1,"")</f>
        <v/>
      </c>
      <c r="B250" s="19"/>
      <c r="C250" s="19"/>
      <c r="D250" s="19"/>
      <c r="E250" s="19"/>
      <c r="F250" s="5"/>
      <c r="G250" s="5"/>
      <c r="H250" s="12"/>
      <c r="I250" s="12"/>
      <c r="J250" s="12"/>
    </row>
    <row r="251" spans="1:10" ht="15.75" hidden="1">
      <c r="A251" s="5" t="str">
        <f>IF(B251&lt;&gt;"",MAX($A$100:A250)+1,"")</f>
        <v/>
      </c>
      <c r="B251" s="7"/>
      <c r="C251" s="7"/>
      <c r="D251" s="7"/>
      <c r="E251" s="7"/>
      <c r="F251" s="5"/>
      <c r="G251" s="5"/>
      <c r="H251" s="12"/>
      <c r="I251" s="12"/>
      <c r="J251" s="12"/>
    </row>
    <row r="252" spans="1:10" ht="15.75">
      <c r="A252" s="6" t="s">
        <v>50</v>
      </c>
      <c r="B252" s="198" t="s">
        <v>52</v>
      </c>
      <c r="C252" s="199"/>
      <c r="D252" s="199"/>
      <c r="E252" s="199"/>
      <c r="F252" s="6"/>
      <c r="G252" s="6"/>
      <c r="H252" s="14">
        <f>SUM(H253:H258)</f>
        <v>0</v>
      </c>
      <c r="I252" s="14">
        <f t="shared" ref="I252:J252" si="91">SUM(I253:I258)</f>
        <v>0</v>
      </c>
      <c r="J252" s="14">
        <f t="shared" si="91"/>
        <v>0</v>
      </c>
    </row>
    <row r="253" spans="1:10" ht="15.75">
      <c r="A253" s="5" t="str">
        <f>IF(B253&lt;&gt;"",MAX($A$109:A252)+1,"")</f>
        <v/>
      </c>
      <c r="B253" s="19"/>
      <c r="C253" s="19"/>
      <c r="D253" s="19"/>
      <c r="E253" s="19"/>
      <c r="F253" s="5"/>
      <c r="G253" s="5"/>
      <c r="H253" s="12"/>
      <c r="I253" s="12"/>
      <c r="J253" s="12"/>
    </row>
    <row r="254" spans="1:10" ht="15.75">
      <c r="A254" s="5" t="str">
        <f>IF(B254&lt;&gt;"",MAX($A$109:A253)+1,"")</f>
        <v/>
      </c>
      <c r="B254" s="19"/>
      <c r="C254" s="19"/>
      <c r="D254" s="19"/>
      <c r="E254" s="19"/>
      <c r="F254" s="5"/>
      <c r="G254" s="5"/>
      <c r="H254" s="12"/>
      <c r="I254" s="12"/>
      <c r="J254" s="12"/>
    </row>
    <row r="255" spans="1:10" ht="15.75" hidden="1">
      <c r="A255" s="5" t="str">
        <f>IF(B255&lt;&gt;"",MAX($A$109:A254)+1,"")</f>
        <v/>
      </c>
      <c r="B255" s="19"/>
      <c r="C255" s="19"/>
      <c r="D255" s="19"/>
      <c r="E255" s="19"/>
      <c r="F255" s="5"/>
      <c r="G255" s="5"/>
      <c r="H255" s="12"/>
      <c r="I255" s="12"/>
      <c r="J255" s="12"/>
    </row>
    <row r="256" spans="1:10" ht="15.75" hidden="1">
      <c r="A256" s="5" t="str">
        <f>IF(B256&lt;&gt;"",MAX($A$109:A255)+1,"")</f>
        <v/>
      </c>
      <c r="B256" s="19"/>
      <c r="C256" s="19"/>
      <c r="D256" s="19"/>
      <c r="E256" s="19"/>
      <c r="F256" s="5"/>
      <c r="G256" s="5"/>
      <c r="H256" s="12"/>
      <c r="I256" s="12"/>
      <c r="J256" s="12"/>
    </row>
    <row r="257" spans="1:10" ht="15.75" hidden="1">
      <c r="A257" s="5" t="str">
        <f>IF(B257&lt;&gt;"",MAX($A$109:A256)+1,"")</f>
        <v/>
      </c>
      <c r="B257" s="19"/>
      <c r="C257" s="19"/>
      <c r="D257" s="19"/>
      <c r="E257" s="19"/>
      <c r="F257" s="5"/>
      <c r="G257" s="5"/>
      <c r="H257" s="12"/>
      <c r="I257" s="12"/>
      <c r="J257" s="12"/>
    </row>
    <row r="258" spans="1:10" ht="15.75" hidden="1">
      <c r="A258" s="5" t="str">
        <f>IF(B258&lt;&gt;"",MAX($A$109:A257)+1,"")</f>
        <v/>
      </c>
      <c r="B258" s="7"/>
      <c r="C258" s="7"/>
      <c r="D258" s="7"/>
      <c r="E258" s="7"/>
      <c r="F258" s="5"/>
      <c r="G258" s="5"/>
      <c r="H258" s="12"/>
      <c r="I258" s="12"/>
      <c r="J258" s="12"/>
    </row>
    <row r="259" spans="1:10" ht="15.75">
      <c r="A259" s="6" t="s">
        <v>51</v>
      </c>
      <c r="B259" s="198" t="s">
        <v>53</v>
      </c>
      <c r="C259" s="199"/>
      <c r="D259" s="199"/>
      <c r="E259" s="199"/>
      <c r="F259" s="6"/>
      <c r="G259" s="6"/>
      <c r="H259" s="14">
        <f>SUM(H260:H265)</f>
        <v>0</v>
      </c>
      <c r="I259" s="14">
        <f t="shared" ref="I259:J259" si="92">SUM(I260:I265)</f>
        <v>0</v>
      </c>
      <c r="J259" s="14">
        <f t="shared" si="92"/>
        <v>0</v>
      </c>
    </row>
    <row r="260" spans="1:10" ht="15.75">
      <c r="A260" s="5" t="str">
        <f>IF(B260&lt;&gt;"",MAX($A$116:A259)+1,"")</f>
        <v/>
      </c>
      <c r="B260" s="19"/>
      <c r="C260" s="19"/>
      <c r="D260" s="19"/>
      <c r="E260" s="19"/>
      <c r="F260" s="5"/>
      <c r="G260" s="5"/>
      <c r="H260" s="12"/>
      <c r="I260" s="12"/>
      <c r="J260" s="12"/>
    </row>
    <row r="261" spans="1:10" ht="15.75" hidden="1">
      <c r="A261" s="5" t="str">
        <f>IF(B261&lt;&gt;"",MAX($A$116:A260)+1,"")</f>
        <v/>
      </c>
      <c r="B261" s="19"/>
      <c r="C261" s="19"/>
      <c r="D261" s="19"/>
      <c r="E261" s="19"/>
      <c r="F261" s="5"/>
      <c r="G261" s="5"/>
      <c r="H261" s="12"/>
      <c r="I261" s="12"/>
      <c r="J261" s="12"/>
    </row>
    <row r="262" spans="1:10" ht="15.75" hidden="1">
      <c r="A262" s="5" t="str">
        <f>IF(B262&lt;&gt;"",MAX($A$116:A261)+1,"")</f>
        <v/>
      </c>
      <c r="B262" s="19"/>
      <c r="C262" s="19"/>
      <c r="D262" s="19"/>
      <c r="E262" s="19"/>
      <c r="F262" s="5"/>
      <c r="G262" s="5"/>
      <c r="H262" s="12"/>
      <c r="I262" s="12"/>
      <c r="J262" s="12"/>
    </row>
    <row r="263" spans="1:10" ht="15.75" hidden="1">
      <c r="A263" s="5" t="str">
        <f>IF(B263&lt;&gt;"",MAX($A$116:A262)+1,"")</f>
        <v/>
      </c>
      <c r="B263" s="19"/>
      <c r="C263" s="19"/>
      <c r="D263" s="19"/>
      <c r="E263" s="19"/>
      <c r="F263" s="5"/>
      <c r="G263" s="5"/>
      <c r="H263" s="12"/>
      <c r="I263" s="12"/>
      <c r="J263" s="12"/>
    </row>
    <row r="264" spans="1:10" ht="15.75" hidden="1">
      <c r="A264" s="5" t="str">
        <f>IF(B264&lt;&gt;"",MAX($A$116:A263)+1,"")</f>
        <v/>
      </c>
      <c r="B264" s="19"/>
      <c r="C264" s="19"/>
      <c r="D264" s="19"/>
      <c r="E264" s="19"/>
      <c r="F264" s="5"/>
      <c r="G264" s="5"/>
      <c r="H264" s="12"/>
      <c r="I264" s="12"/>
      <c r="J264" s="12"/>
    </row>
    <row r="265" spans="1:10" ht="15.75" hidden="1">
      <c r="A265" s="5" t="str">
        <f>IF(B265&lt;&gt;"",MAX($A$116:A264)+1,"")</f>
        <v/>
      </c>
      <c r="B265" s="19"/>
      <c r="C265" s="19"/>
      <c r="D265" s="19"/>
      <c r="E265" s="19"/>
      <c r="F265" s="5"/>
      <c r="G265" s="5"/>
      <c r="H265" s="12"/>
      <c r="I265" s="12"/>
      <c r="J265" s="12"/>
    </row>
    <row r="266" spans="1:10" ht="15.75">
      <c r="A266" s="5"/>
      <c r="B266" s="6" t="s">
        <v>57</v>
      </c>
      <c r="C266" s="7"/>
      <c r="D266" s="7"/>
      <c r="E266" s="7"/>
      <c r="F266" s="5"/>
      <c r="G266" s="5"/>
      <c r="H266" s="13">
        <f>SUM(H134,H210,H245,H252,H259)</f>
        <v>0</v>
      </c>
      <c r="I266" s="13">
        <f t="shared" ref="I266:J266" si="93">SUM(I134,I210,I245,I252,I259)</f>
        <v>0</v>
      </c>
      <c r="J266" s="13">
        <f t="shared" si="93"/>
        <v>0</v>
      </c>
    </row>
    <row r="267" spans="1:10" ht="15.75">
      <c r="A267" s="20"/>
      <c r="B267" s="21"/>
      <c r="C267" s="21"/>
      <c r="D267" s="21"/>
      <c r="E267" s="21"/>
      <c r="F267" s="20"/>
      <c r="G267" s="20"/>
      <c r="H267" s="22"/>
      <c r="I267" s="22"/>
      <c r="J267" s="22"/>
    </row>
    <row r="268" spans="1:10" ht="15.75">
      <c r="F268" s="197" t="str">
        <f>"............,  ngày ...  tháng  ... năm "&amp;NamBC</f>
        <v>............,  ngày ...  tháng  ... năm 2016</v>
      </c>
      <c r="G268" s="197"/>
      <c r="H268" s="197"/>
      <c r="I268" s="197"/>
      <c r="J268" s="197"/>
    </row>
    <row r="269" spans="1:10" ht="15.75">
      <c r="F269" s="200" t="s">
        <v>34</v>
      </c>
      <c r="G269" s="200"/>
      <c r="H269" s="200"/>
      <c r="I269" s="200"/>
      <c r="J269" s="200"/>
    </row>
    <row r="270" spans="1:10" ht="15.75">
      <c r="F270" s="197" t="s">
        <v>35</v>
      </c>
      <c r="G270" s="197"/>
      <c r="H270" s="197"/>
      <c r="I270" s="197"/>
      <c r="J270" s="197"/>
    </row>
  </sheetData>
  <sheetProtection formatCells="0" formatColumns="0" formatRows="0" insertRows="0"/>
  <protectedRanges>
    <protectedRange sqref="H74:J76 H78:J80 H82:J84 H86:J88 H90:J92 H94:J96 H98:J100 H104:J106" name="Range8"/>
    <protectedRange sqref="H37:J40 H42:J45 H47:J50 H32:J35 H27:J30 H22:J25 H17:J20 H12:J15" name="Range6"/>
    <protectedRange sqref="B74:G76 B78:G80 B82:G84 B86:G88 B90:G92 B94:G96 B98:G100 B104:G106" name="Range4"/>
    <protectedRange sqref="B37:G40 B42:G45 B47:G50 B32:G35 B27:G30 B22:G25 B17:G20 B12:G15" name="Range2"/>
    <protectedRange sqref="A4:C4" name="Range1"/>
    <protectedRange sqref="B53:G55 B57:G59 B61:G63 B65:G67" name="Range3"/>
    <protectedRange sqref="B108:G113 B115:G120 B122:G128" name="Range5"/>
    <protectedRange sqref="H53:J55 H57:J59 H61:J63 H65:J67" name="Range7"/>
    <protectedRange sqref="H108:J113 H115:J120 H122:J127" name="Range9"/>
    <protectedRange sqref="H212:J214 H216:J218 H220:J222 H224:J226 H228:J230 H232:J234 H236:J240 H242:J244 H101:J102" name="Range8_1"/>
    <protectedRange sqref="H136:J141 H143:J148 H150:J155 H157:J162 H164:J169 H171:J176 H178:J183 H185:J190" name="Range6_1"/>
    <protectedRange sqref="B212:G214 B216:G218 B220:G222 B224:G226 B228:G230 B232:G234 B236:G238 B242:G244 B240:G240 B102:G102" name="Range4_1"/>
    <protectedRange sqref="B136:G141 B143:G148 B150:G155 B157:G162 B164:G169 B171:G176 B178:G183 B185:G190" name="Range2_1"/>
    <protectedRange sqref="B193:G195 B197:G199 B201:G203 B207:G209 F206:G206 B69:G71 F68:G68" name="Range3_1"/>
    <protectedRange sqref="B246:G251 B253:G258 B260:G266" name="Range5_1"/>
    <protectedRange sqref="H193:J195 H197:J199 H201:J203 H206:J209 H68:J71" name="Range7_1"/>
    <protectedRange sqref="H246:J251 H253:J258 H260:J265" name="Range9_1"/>
    <protectedRange sqref="F268:J270" name="Range10"/>
  </protectedRanges>
  <mergeCells count="76">
    <mergeCell ref="A4:J4"/>
    <mergeCell ref="B121:E121"/>
    <mergeCell ref="B85:E85"/>
    <mergeCell ref="B89:E89"/>
    <mergeCell ref="B72:E72"/>
    <mergeCell ref="B93:E93"/>
    <mergeCell ref="B97:E97"/>
    <mergeCell ref="B52:E52"/>
    <mergeCell ref="B56:E56"/>
    <mergeCell ref="B60:E60"/>
    <mergeCell ref="B31:E31"/>
    <mergeCell ref="B36:E36"/>
    <mergeCell ref="B41:E41"/>
    <mergeCell ref="B46:E46"/>
    <mergeCell ref="B51:E51"/>
    <mergeCell ref="B114:E114"/>
    <mergeCell ref="G1:J1"/>
    <mergeCell ref="B21:E21"/>
    <mergeCell ref="B26:E26"/>
    <mergeCell ref="B107:E107"/>
    <mergeCell ref="B103:G103"/>
    <mergeCell ref="B10:E10"/>
    <mergeCell ref="B16:E16"/>
    <mergeCell ref="B11:E11"/>
    <mergeCell ref="A3:J3"/>
    <mergeCell ref="A8:A9"/>
    <mergeCell ref="B8:B9"/>
    <mergeCell ref="C8:C9"/>
    <mergeCell ref="D8:D9"/>
    <mergeCell ref="E8:E9"/>
    <mergeCell ref="F8:G8"/>
    <mergeCell ref="H8:J8"/>
    <mergeCell ref="B73:E73"/>
    <mergeCell ref="B77:E77"/>
    <mergeCell ref="B81:E81"/>
    <mergeCell ref="B64:E64"/>
    <mergeCell ref="A132:A133"/>
    <mergeCell ref="B132:B133"/>
    <mergeCell ref="C132:C133"/>
    <mergeCell ref="D132:D133"/>
    <mergeCell ref="E132:E133"/>
    <mergeCell ref="B68:E68"/>
    <mergeCell ref="B101:G101"/>
    <mergeCell ref="F132:G132"/>
    <mergeCell ref="H132:J132"/>
    <mergeCell ref="B134:E134"/>
    <mergeCell ref="B135:E135"/>
    <mergeCell ref="B142:E142"/>
    <mergeCell ref="B149:E149"/>
    <mergeCell ref="B156:E156"/>
    <mergeCell ref="B163:E163"/>
    <mergeCell ref="B170:E170"/>
    <mergeCell ref="B177:E177"/>
    <mergeCell ref="B184:E184"/>
    <mergeCell ref="B191:E191"/>
    <mergeCell ref="B192:E192"/>
    <mergeCell ref="B196:E196"/>
    <mergeCell ref="B200:E200"/>
    <mergeCell ref="B204:E204"/>
    <mergeCell ref="B210:E210"/>
    <mergeCell ref="B211:E211"/>
    <mergeCell ref="B215:E215"/>
    <mergeCell ref="B219:E219"/>
    <mergeCell ref="B206:E206"/>
    <mergeCell ref="B223:E223"/>
    <mergeCell ref="B227:E227"/>
    <mergeCell ref="B231:E231"/>
    <mergeCell ref="B235:E235"/>
    <mergeCell ref="B241:G241"/>
    <mergeCell ref="B239:G239"/>
    <mergeCell ref="F270:J270"/>
    <mergeCell ref="B245:E245"/>
    <mergeCell ref="B252:E252"/>
    <mergeCell ref="B259:E259"/>
    <mergeCell ref="F268:J268"/>
    <mergeCell ref="F269:J269"/>
  </mergeCells>
  <dataValidations count="3">
    <dataValidation type="whole" allowBlank="1" showInputMessage="1" showErrorMessage="1" sqref="F240:G240 F237:G238 F99:G100 F102:G102">
      <formula1>2005</formula1>
      <formula2>2020</formula2>
    </dataValidation>
    <dataValidation type="whole" allowBlank="1" showInputMessage="1" showErrorMessage="1" sqref="H134:J266 H10:J128">
      <formula1>0</formula1>
      <formula2>100000</formula2>
    </dataValidation>
    <dataValidation type="list" allowBlank="1" showInputMessage="1" showErrorMessage="1" sqref="A4:J4">
      <formula1>CacDV</formula1>
    </dataValidation>
  </dataValidations>
  <printOptions horizontalCentered="1"/>
  <pageMargins left="0.39370078740157483" right="0.39370078740157483" top="0.78740157480314965" bottom="0.39370078740157483" header="0.31496062992125984" footer="0.29527559055118113"/>
  <pageSetup paperSize="9" orientation="landscape" verticalDpi="0" r:id="rId1"/>
  <headerFooter>
    <oddFooter>&amp;R&amp;"Times New Roman,Regular"&amp;12&amp;[&amp;P+4&amp;]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M79"/>
  <sheetViews>
    <sheetView showZeros="0" topLeftCell="A4" workbookViewId="0">
      <selection activeCell="B11" sqref="B11:G11"/>
    </sheetView>
  </sheetViews>
  <sheetFormatPr defaultColWidth="8.625" defaultRowHeight="15"/>
  <cols>
    <col min="1" max="1" width="4.625" style="9" customWidth="1"/>
    <col min="2" max="2" width="13.75" style="9" customWidth="1"/>
    <col min="3" max="3" width="8" style="9" customWidth="1"/>
    <col min="4" max="4" width="10.875" style="9" customWidth="1"/>
    <col min="5" max="5" width="8.125" style="9" customWidth="1"/>
    <col min="6" max="6" width="10.5" style="9" customWidth="1"/>
    <col min="7" max="7" width="5.625" style="10" customWidth="1"/>
    <col min="8" max="8" width="7.75" style="10" customWidth="1"/>
    <col min="9" max="9" width="7.625" style="11" customWidth="1"/>
    <col min="10" max="10" width="8" style="11" customWidth="1"/>
    <col min="11" max="16384" width="8.625" style="9"/>
  </cols>
  <sheetData>
    <row r="1" spans="1:13" ht="17.25" customHeight="1">
      <c r="F1" s="213" t="s">
        <v>225</v>
      </c>
      <c r="G1" s="213"/>
      <c r="H1" s="213"/>
      <c r="I1" s="213"/>
      <c r="J1" s="213"/>
    </row>
    <row r="2" spans="1:13" ht="12" customHeight="1">
      <c r="F2" s="81"/>
      <c r="G2" s="81"/>
      <c r="H2" s="81"/>
      <c r="I2" s="81"/>
      <c r="J2" s="81"/>
    </row>
    <row r="3" spans="1:13" ht="15.75">
      <c r="A3" s="290" t="s">
        <v>185</v>
      </c>
      <c r="B3" s="290"/>
      <c r="C3" s="290"/>
      <c r="D3" s="290"/>
      <c r="E3" s="290"/>
      <c r="F3" s="290"/>
      <c r="G3" s="290"/>
      <c r="H3" s="290"/>
      <c r="I3" s="290"/>
      <c r="J3" s="290"/>
      <c r="M3" s="1"/>
    </row>
    <row r="4" spans="1:13" ht="15.75">
      <c r="A4" s="214" t="str">
        <f>"Kết quả công bố, kết quả nghiên cứu năm "&amp;NamBC</f>
        <v>Kết quả công bố, kết quả nghiên cứu năm 2016</v>
      </c>
      <c r="B4" s="214"/>
      <c r="C4" s="214"/>
      <c r="D4" s="214"/>
      <c r="E4" s="214"/>
      <c r="F4" s="214"/>
      <c r="G4" s="214"/>
      <c r="H4" s="214"/>
      <c r="I4" s="214"/>
      <c r="J4" s="214"/>
    </row>
    <row r="5" spans="1:13" ht="15.75">
      <c r="A5" s="215" t="s">
        <v>0</v>
      </c>
      <c r="B5" s="215"/>
      <c r="C5" s="215"/>
      <c r="D5" s="215"/>
      <c r="E5" s="215"/>
      <c r="F5" s="215"/>
      <c r="G5" s="215"/>
      <c r="H5" s="215"/>
      <c r="I5" s="215"/>
      <c r="J5" s="215"/>
    </row>
    <row r="6" spans="1:13" ht="8.25" customHeight="1">
      <c r="A6" s="77"/>
      <c r="B6" s="77"/>
      <c r="C6" s="77"/>
      <c r="D6" s="77"/>
      <c r="E6" s="77"/>
      <c r="F6" s="77"/>
      <c r="G6" s="77"/>
      <c r="H6" s="77"/>
      <c r="I6" s="77"/>
      <c r="J6" s="77"/>
    </row>
    <row r="7" spans="1:13" ht="15.75">
      <c r="A7" s="219" t="str">
        <f>"1. Báo cáo tổng hợp (thống kê từ 01/12/"&amp;NamBC-1&amp;" đến 30/11/"&amp;NamBC&amp;")"</f>
        <v>1. Báo cáo tổng hợp (thống kê từ 01/12/2015 đến 30/11/2016)</v>
      </c>
      <c r="B7" s="219"/>
      <c r="C7" s="219"/>
      <c r="D7" s="219"/>
      <c r="E7" s="219"/>
      <c r="F7" s="219"/>
      <c r="G7" s="219"/>
      <c r="H7" s="219"/>
      <c r="I7" s="219"/>
      <c r="J7" s="219"/>
    </row>
    <row r="8" spans="1:13" ht="6.95" customHeight="1"/>
    <row r="9" spans="1:13" ht="31.5">
      <c r="A9" s="76" t="s">
        <v>1</v>
      </c>
      <c r="B9" s="251" t="s">
        <v>193</v>
      </c>
      <c r="C9" s="262"/>
      <c r="D9" s="262"/>
      <c r="E9" s="262"/>
      <c r="F9" s="262"/>
      <c r="G9" s="252"/>
      <c r="H9" s="251" t="s">
        <v>180</v>
      </c>
      <c r="I9" s="262"/>
      <c r="J9" s="252"/>
      <c r="K9" s="68"/>
      <c r="L9" s="36"/>
      <c r="M9" s="36"/>
    </row>
    <row r="10" spans="1:13" ht="15.75">
      <c r="A10" s="173" t="s">
        <v>12</v>
      </c>
      <c r="B10" s="281" t="s">
        <v>408</v>
      </c>
      <c r="C10" s="300"/>
      <c r="D10" s="300"/>
      <c r="E10" s="300"/>
      <c r="F10" s="300"/>
      <c r="G10" s="282"/>
      <c r="H10" s="251"/>
      <c r="I10" s="262"/>
      <c r="J10" s="252"/>
      <c r="K10" s="68"/>
      <c r="L10" s="36"/>
      <c r="M10" s="36"/>
    </row>
    <row r="11" spans="1:13" s="116" customFormat="1" ht="23.25" customHeight="1">
      <c r="A11" s="5">
        <f>IF(B11&lt;&gt;"",MAX($A$9:A9)+1,"")</f>
        <v>1</v>
      </c>
      <c r="B11" s="291" t="s">
        <v>456</v>
      </c>
      <c r="C11" s="292"/>
      <c r="D11" s="292"/>
      <c r="E11" s="292"/>
      <c r="F11" s="292"/>
      <c r="G11" s="293"/>
      <c r="H11" s="280"/>
      <c r="I11" s="280"/>
      <c r="J11" s="280"/>
      <c r="M11" s="62"/>
    </row>
    <row r="12" spans="1:13" s="116" customFormat="1" ht="37.5" customHeight="1">
      <c r="A12" s="5">
        <v>2</v>
      </c>
      <c r="B12" s="291" t="s">
        <v>457</v>
      </c>
      <c r="C12" s="292"/>
      <c r="D12" s="292"/>
      <c r="E12" s="292"/>
      <c r="F12" s="292"/>
      <c r="G12" s="293"/>
      <c r="H12" s="280"/>
      <c r="I12" s="280"/>
      <c r="J12" s="280"/>
      <c r="M12" s="62"/>
    </row>
    <row r="13" spans="1:13" s="116" customFormat="1" ht="48" customHeight="1">
      <c r="A13" s="5">
        <v>3</v>
      </c>
      <c r="B13" s="291" t="s">
        <v>459</v>
      </c>
      <c r="C13" s="292"/>
      <c r="D13" s="292"/>
      <c r="E13" s="292"/>
      <c r="F13" s="292"/>
      <c r="G13" s="293"/>
      <c r="H13" s="277"/>
      <c r="I13" s="278"/>
      <c r="J13" s="279"/>
      <c r="M13" s="62"/>
    </row>
    <row r="14" spans="1:13" s="116" customFormat="1" ht="33.75" customHeight="1">
      <c r="A14" s="5">
        <v>4</v>
      </c>
      <c r="B14" s="301" t="s">
        <v>443</v>
      </c>
      <c r="C14" s="302"/>
      <c r="D14" s="302"/>
      <c r="E14" s="302"/>
      <c r="F14" s="302"/>
      <c r="G14" s="303"/>
      <c r="H14" s="277"/>
      <c r="I14" s="278"/>
      <c r="J14" s="279"/>
      <c r="M14" s="62"/>
    </row>
    <row r="15" spans="1:13" s="116" customFormat="1" ht="15.75">
      <c r="A15" s="174" t="s">
        <v>14</v>
      </c>
      <c r="B15" s="304" t="s">
        <v>444</v>
      </c>
      <c r="C15" s="305"/>
      <c r="D15" s="305"/>
      <c r="E15" s="305"/>
      <c r="F15" s="305"/>
      <c r="G15" s="306"/>
      <c r="H15" s="251"/>
      <c r="I15" s="262"/>
      <c r="J15" s="252"/>
      <c r="M15" s="62"/>
    </row>
    <row r="16" spans="1:13" s="116" customFormat="1" ht="31.5" customHeight="1">
      <c r="A16" s="5">
        <v>1</v>
      </c>
      <c r="B16" s="301" t="s">
        <v>458</v>
      </c>
      <c r="C16" s="302"/>
      <c r="D16" s="302"/>
      <c r="E16" s="302"/>
      <c r="F16" s="302"/>
      <c r="G16" s="303"/>
      <c r="H16" s="277"/>
      <c r="I16" s="278"/>
      <c r="J16" s="279"/>
      <c r="M16" s="62"/>
    </row>
    <row r="17" spans="1:13" s="116" customFormat="1" ht="32.25" customHeight="1">
      <c r="A17" s="5">
        <v>2</v>
      </c>
      <c r="B17" s="301" t="s">
        <v>409</v>
      </c>
      <c r="C17" s="302"/>
      <c r="D17" s="302"/>
      <c r="E17" s="302"/>
      <c r="F17" s="302"/>
      <c r="G17" s="303"/>
      <c r="H17" s="277"/>
      <c r="I17" s="278"/>
      <c r="J17" s="279"/>
      <c r="M17" s="62"/>
    </row>
    <row r="18" spans="1:13" s="116" customFormat="1" ht="19.5" customHeight="1">
      <c r="A18" s="174" t="s">
        <v>15</v>
      </c>
      <c r="B18" s="281" t="s">
        <v>410</v>
      </c>
      <c r="C18" s="300"/>
      <c r="D18" s="300"/>
      <c r="E18" s="300"/>
      <c r="F18" s="300"/>
      <c r="G18" s="282"/>
      <c r="H18" s="251"/>
      <c r="I18" s="262"/>
      <c r="J18" s="252"/>
      <c r="M18" s="62"/>
    </row>
    <row r="19" spans="1:13" s="116" customFormat="1" ht="16.5" customHeight="1">
      <c r="A19" s="5">
        <v>1</v>
      </c>
      <c r="B19" s="291" t="s">
        <v>191</v>
      </c>
      <c r="C19" s="292"/>
      <c r="D19" s="292"/>
      <c r="E19" s="292"/>
      <c r="F19" s="292"/>
      <c r="G19" s="293"/>
      <c r="H19" s="277"/>
      <c r="I19" s="278"/>
      <c r="J19" s="279"/>
      <c r="M19" s="62"/>
    </row>
    <row r="20" spans="1:13" s="116" customFormat="1" ht="15.75">
      <c r="A20" s="5">
        <f>IF(B20&lt;&gt;"",MAX($A$9:A11)+1,"")</f>
        <v>2</v>
      </c>
      <c r="B20" s="294" t="s">
        <v>192</v>
      </c>
      <c r="C20" s="294"/>
      <c r="D20" s="294"/>
      <c r="E20" s="294"/>
      <c r="F20" s="294"/>
      <c r="G20" s="294"/>
      <c r="H20" s="280"/>
      <c r="I20" s="280"/>
      <c r="J20" s="280"/>
      <c r="M20" s="62"/>
    </row>
    <row r="21" spans="1:13" s="116" customFormat="1" ht="15.75">
      <c r="A21" s="174" t="s">
        <v>16</v>
      </c>
      <c r="B21" s="295" t="s">
        <v>411</v>
      </c>
      <c r="C21" s="295"/>
      <c r="D21" s="295"/>
      <c r="E21" s="295"/>
      <c r="F21" s="295"/>
      <c r="G21" s="295"/>
      <c r="H21" s="246">
        <f>SUM(H11:J20)</f>
        <v>0</v>
      </c>
      <c r="I21" s="246"/>
      <c r="J21" s="246"/>
      <c r="M21" s="62"/>
    </row>
    <row r="22" spans="1:13" customFormat="1" ht="11.25" customHeight="1">
      <c r="A22" s="102"/>
      <c r="B22" s="100"/>
      <c r="C22" s="100"/>
      <c r="D22" s="100"/>
      <c r="E22" s="100"/>
      <c r="F22" s="100"/>
      <c r="G22" s="144"/>
      <c r="H22" s="10"/>
      <c r="I22" s="100"/>
      <c r="J22" s="100"/>
    </row>
    <row r="23" spans="1:13" customFormat="1" ht="15.75">
      <c r="A23" s="296" t="s">
        <v>412</v>
      </c>
      <c r="B23" s="296"/>
      <c r="C23" s="296"/>
      <c r="D23" s="296"/>
      <c r="E23" s="296"/>
      <c r="F23" s="296"/>
      <c r="G23" s="296"/>
      <c r="H23" s="296"/>
      <c r="I23" s="296"/>
      <c r="J23" s="296"/>
    </row>
    <row r="24" spans="1:13" customFormat="1" ht="30.75" customHeight="1">
      <c r="A24" s="289" t="str">
        <f>"(Đơn vị lập bảng liệt kê các công trình của đơn vị mình trong năm "&amp;NamBC&amp;" (tính từ 1/12/"&amp;NamBC-1&amp;" đến 30/11/"&amp;NamBC&amp;") theo mẫu dưới đây; chỉ thống kê các công trình đã xuất bản, không thống kê các công trình mới được nhận đăng)"</f>
        <v>(Đơn vị lập bảng liệt kê các công trình của đơn vị mình trong năm 2016 (tính từ 1/12/2015 đến 30/11/2016) theo mẫu dưới đây; chỉ thống kê các công trình đã xuất bản, không thống kê các công trình mới được nhận đăng)</v>
      </c>
      <c r="B24" s="289"/>
      <c r="C24" s="289"/>
      <c r="D24" s="289"/>
      <c r="E24" s="289"/>
      <c r="F24" s="289"/>
      <c r="G24" s="289"/>
      <c r="H24" s="289"/>
      <c r="I24" s="289"/>
      <c r="J24" s="289"/>
    </row>
    <row r="25" spans="1:13" customFormat="1" ht="15.75">
      <c r="A25" s="106" t="s">
        <v>445</v>
      </c>
      <c r="B25" s="101"/>
      <c r="C25" s="101"/>
      <c r="D25" s="101"/>
      <c r="E25" s="101"/>
      <c r="F25" s="101"/>
      <c r="G25" s="101"/>
      <c r="H25" s="101"/>
      <c r="I25" s="101"/>
      <c r="J25" s="101"/>
    </row>
    <row r="26" spans="1:13" customFormat="1" ht="6.95" customHeight="1">
      <c r="A26" s="29"/>
      <c r="B26" s="101"/>
      <c r="C26" s="101"/>
      <c r="D26" s="101"/>
      <c r="E26" s="101"/>
      <c r="F26" s="101"/>
      <c r="G26" s="101"/>
      <c r="H26" s="101"/>
      <c r="I26" s="101"/>
      <c r="J26" s="101"/>
    </row>
    <row r="27" spans="1:13" customFormat="1" ht="59.25" customHeight="1">
      <c r="A27" s="83" t="s">
        <v>1</v>
      </c>
      <c r="B27" s="246" t="s">
        <v>186</v>
      </c>
      <c r="C27" s="246"/>
      <c r="D27" s="85" t="s">
        <v>213</v>
      </c>
      <c r="E27" s="251" t="s">
        <v>214</v>
      </c>
      <c r="F27" s="252"/>
      <c r="G27" s="85" t="s">
        <v>187</v>
      </c>
      <c r="H27" s="85" t="s">
        <v>188</v>
      </c>
      <c r="I27" s="85" t="s">
        <v>189</v>
      </c>
      <c r="J27" s="85" t="s">
        <v>190</v>
      </c>
    </row>
    <row r="28" spans="1:13" customFormat="1" ht="17.25" customHeight="1">
      <c r="A28" s="118" t="s">
        <v>200</v>
      </c>
      <c r="B28" s="117"/>
      <c r="C28" s="117"/>
      <c r="D28" s="117"/>
      <c r="E28" s="281"/>
      <c r="F28" s="282"/>
      <c r="G28" s="117"/>
      <c r="H28" s="117"/>
      <c r="I28" s="117"/>
      <c r="J28" s="117"/>
    </row>
    <row r="29" spans="1:13" customFormat="1" ht="18" customHeight="1">
      <c r="A29" s="119" t="s">
        <v>446</v>
      </c>
      <c r="B29" s="7"/>
      <c r="C29" s="7"/>
      <c r="D29" s="7"/>
      <c r="E29" s="7"/>
      <c r="F29" s="5"/>
      <c r="G29" s="5"/>
      <c r="H29" s="5"/>
      <c r="I29" s="12"/>
      <c r="J29" s="12"/>
    </row>
    <row r="30" spans="1:13" customFormat="1" ht="15.75">
      <c r="A30" s="5">
        <v>1</v>
      </c>
      <c r="B30" s="220"/>
      <c r="C30" s="222"/>
      <c r="D30" s="7"/>
      <c r="E30" s="281"/>
      <c r="F30" s="282"/>
      <c r="G30" s="5"/>
      <c r="H30" s="5"/>
      <c r="I30" s="12"/>
      <c r="J30" s="12"/>
    </row>
    <row r="31" spans="1:13" customFormat="1" ht="15.75">
      <c r="A31" s="5">
        <v>2</v>
      </c>
      <c r="B31" s="220"/>
      <c r="C31" s="222"/>
      <c r="D31" s="7"/>
      <c r="E31" s="281"/>
      <c r="F31" s="282"/>
      <c r="G31" s="5"/>
      <c r="H31" s="5"/>
      <c r="I31" s="12"/>
      <c r="J31" s="12"/>
    </row>
    <row r="32" spans="1:13" customFormat="1" ht="15.75">
      <c r="A32" s="5">
        <v>3</v>
      </c>
      <c r="B32" s="220"/>
      <c r="C32" s="222"/>
      <c r="D32" s="7"/>
      <c r="E32" s="281"/>
      <c r="F32" s="282"/>
      <c r="G32" s="5"/>
      <c r="H32" s="5"/>
      <c r="I32" s="12"/>
      <c r="J32" s="12"/>
    </row>
    <row r="33" spans="1:10" customFormat="1" ht="19.5" customHeight="1">
      <c r="A33" s="286" t="s">
        <v>447</v>
      </c>
      <c r="B33" s="287"/>
      <c r="C33" s="287"/>
      <c r="D33" s="287"/>
      <c r="E33" s="287"/>
      <c r="F33" s="287"/>
      <c r="G33" s="287"/>
      <c r="H33" s="287"/>
      <c r="I33" s="288"/>
      <c r="J33" s="12"/>
    </row>
    <row r="34" spans="1:10" customFormat="1" ht="15.75">
      <c r="A34" s="5">
        <v>1</v>
      </c>
      <c r="B34" s="220"/>
      <c r="C34" s="222"/>
      <c r="D34" s="7"/>
      <c r="E34" s="281"/>
      <c r="F34" s="282"/>
      <c r="G34" s="5"/>
      <c r="H34" s="5"/>
      <c r="I34" s="12"/>
      <c r="J34" s="12"/>
    </row>
    <row r="35" spans="1:10" customFormat="1" ht="15.75">
      <c r="A35" s="5">
        <v>2</v>
      </c>
      <c r="B35" s="220"/>
      <c r="C35" s="222"/>
      <c r="D35" s="7"/>
      <c r="E35" s="281"/>
      <c r="F35" s="282"/>
      <c r="G35" s="5"/>
      <c r="H35" s="5"/>
      <c r="I35" s="12"/>
      <c r="J35" s="12"/>
    </row>
    <row r="36" spans="1:10" customFormat="1" ht="15.75">
      <c r="A36" s="5">
        <v>3</v>
      </c>
      <c r="B36" s="220"/>
      <c r="C36" s="222"/>
      <c r="D36" s="7"/>
      <c r="E36" s="281"/>
      <c r="F36" s="282"/>
      <c r="G36" s="5"/>
      <c r="H36" s="5"/>
      <c r="I36" s="12"/>
      <c r="J36" s="12"/>
    </row>
    <row r="37" spans="1:10" customFormat="1" ht="34.5" customHeight="1">
      <c r="A37" s="283" t="s">
        <v>449</v>
      </c>
      <c r="B37" s="284"/>
      <c r="C37" s="284"/>
      <c r="D37" s="284"/>
      <c r="E37" s="284"/>
      <c r="F37" s="284"/>
      <c r="G37" s="284"/>
      <c r="H37" s="284"/>
      <c r="I37" s="284"/>
      <c r="J37" s="285"/>
    </row>
    <row r="38" spans="1:10" customFormat="1" ht="17.25" customHeight="1">
      <c r="A38" s="5">
        <v>1</v>
      </c>
      <c r="B38" s="220"/>
      <c r="C38" s="222"/>
      <c r="D38" s="7"/>
      <c r="E38" s="281"/>
      <c r="F38" s="282"/>
      <c r="G38" s="5"/>
      <c r="H38" s="5"/>
      <c r="I38" s="12"/>
      <c r="J38" s="12"/>
    </row>
    <row r="39" spans="1:10" customFormat="1" ht="17.25" customHeight="1">
      <c r="A39" s="5">
        <v>2</v>
      </c>
      <c r="B39" s="220"/>
      <c r="C39" s="222"/>
      <c r="D39" s="7"/>
      <c r="E39" s="281"/>
      <c r="F39" s="282"/>
      <c r="G39" s="5"/>
      <c r="H39" s="5"/>
      <c r="I39" s="12"/>
      <c r="J39" s="12"/>
    </row>
    <row r="40" spans="1:10" customFormat="1" ht="17.25" customHeight="1">
      <c r="A40" s="5">
        <v>3</v>
      </c>
      <c r="B40" s="220"/>
      <c r="C40" s="222"/>
      <c r="D40" s="7"/>
      <c r="E40" s="281"/>
      <c r="F40" s="282"/>
      <c r="G40" s="5"/>
      <c r="H40" s="5"/>
      <c r="I40" s="12"/>
      <c r="J40" s="12"/>
    </row>
    <row r="41" spans="1:10" customFormat="1" ht="35.25" customHeight="1">
      <c r="A41" s="283" t="s">
        <v>448</v>
      </c>
      <c r="B41" s="284"/>
      <c r="C41" s="284"/>
      <c r="D41" s="284"/>
      <c r="E41" s="284"/>
      <c r="F41" s="284"/>
      <c r="G41" s="284"/>
      <c r="H41" s="284"/>
      <c r="I41" s="284"/>
      <c r="J41" s="285"/>
    </row>
    <row r="42" spans="1:10" customFormat="1" ht="15.75">
      <c r="A42" s="5">
        <v>1</v>
      </c>
      <c r="B42" s="220"/>
      <c r="C42" s="222"/>
      <c r="D42" s="7"/>
      <c r="E42" s="281"/>
      <c r="F42" s="282"/>
      <c r="G42" s="5"/>
      <c r="H42" s="5"/>
      <c r="I42" s="12"/>
      <c r="J42" s="12"/>
    </row>
    <row r="43" spans="1:10" customFormat="1" ht="15.75">
      <c r="A43" s="5">
        <v>2</v>
      </c>
      <c r="B43" s="220"/>
      <c r="C43" s="222"/>
      <c r="D43" s="7"/>
      <c r="E43" s="281"/>
      <c r="F43" s="282"/>
      <c r="G43" s="5"/>
      <c r="H43" s="5"/>
      <c r="I43" s="12"/>
      <c r="J43" s="12"/>
    </row>
    <row r="44" spans="1:10" customFormat="1" ht="15.75">
      <c r="A44" s="5">
        <v>3</v>
      </c>
      <c r="B44" s="220"/>
      <c r="C44" s="222"/>
      <c r="D44" s="7"/>
      <c r="E44" s="281"/>
      <c r="F44" s="282"/>
      <c r="G44" s="5"/>
      <c r="H44" s="5"/>
      <c r="I44" s="12"/>
      <c r="J44" s="12"/>
    </row>
    <row r="45" spans="1:10" customFormat="1" ht="18.75" customHeight="1">
      <c r="A45" s="297" t="s">
        <v>450</v>
      </c>
      <c r="B45" s="298"/>
      <c r="C45" s="298"/>
      <c r="D45" s="298"/>
      <c r="E45" s="298"/>
      <c r="F45" s="298"/>
      <c r="G45" s="298"/>
      <c r="H45" s="298"/>
      <c r="I45" s="298"/>
      <c r="J45" s="299"/>
    </row>
    <row r="46" spans="1:10" customFormat="1" ht="33.75" customHeight="1">
      <c r="A46" s="283" t="s">
        <v>451</v>
      </c>
      <c r="B46" s="284"/>
      <c r="C46" s="284"/>
      <c r="D46" s="284"/>
      <c r="E46" s="284"/>
      <c r="F46" s="284"/>
      <c r="G46" s="284"/>
      <c r="H46" s="284"/>
      <c r="I46" s="284"/>
      <c r="J46" s="285"/>
    </row>
    <row r="47" spans="1:10" customFormat="1" ht="15.75">
      <c r="A47" s="5">
        <v>1</v>
      </c>
      <c r="B47" s="220"/>
      <c r="C47" s="222"/>
      <c r="D47" s="7"/>
      <c r="E47" s="281"/>
      <c r="F47" s="282"/>
      <c r="G47" s="5"/>
      <c r="H47" s="5"/>
      <c r="I47" s="12"/>
      <c r="J47" s="12"/>
    </row>
    <row r="48" spans="1:10" customFormat="1" ht="15.75">
      <c r="A48" s="5">
        <v>2</v>
      </c>
      <c r="B48" s="220"/>
      <c r="C48" s="222"/>
      <c r="D48" s="7"/>
      <c r="E48" s="281"/>
      <c r="F48" s="282"/>
      <c r="G48" s="5"/>
      <c r="H48" s="5"/>
      <c r="I48" s="12"/>
      <c r="J48" s="12"/>
    </row>
    <row r="49" spans="1:10" ht="15.75">
      <c r="A49" s="5">
        <v>3</v>
      </c>
      <c r="B49" s="220"/>
      <c r="C49" s="222"/>
      <c r="D49" s="7"/>
      <c r="E49" s="281"/>
      <c r="F49" s="282"/>
      <c r="G49" s="5"/>
      <c r="H49" s="5"/>
      <c r="I49" s="12"/>
      <c r="J49" s="12"/>
    </row>
    <row r="50" spans="1:10" ht="36.75" customHeight="1">
      <c r="A50" s="283" t="s">
        <v>452</v>
      </c>
      <c r="B50" s="284"/>
      <c r="C50" s="284"/>
      <c r="D50" s="284"/>
      <c r="E50" s="284"/>
      <c r="F50" s="284"/>
      <c r="G50" s="284"/>
      <c r="H50" s="284"/>
      <c r="I50" s="284"/>
      <c r="J50" s="285"/>
    </row>
    <row r="51" spans="1:10" ht="20.25" customHeight="1">
      <c r="A51" s="5">
        <v>1</v>
      </c>
      <c r="B51" s="220"/>
      <c r="C51" s="222"/>
      <c r="D51" s="7"/>
      <c r="E51" s="281"/>
      <c r="F51" s="282"/>
      <c r="G51" s="5"/>
      <c r="H51" s="5"/>
      <c r="I51" s="12"/>
      <c r="J51" s="12"/>
    </row>
    <row r="52" spans="1:10" ht="16.5" customHeight="1">
      <c r="A52" s="5">
        <v>2</v>
      </c>
      <c r="B52" s="220"/>
      <c r="C52" s="222"/>
      <c r="D52" s="7"/>
      <c r="E52" s="281"/>
      <c r="F52" s="282"/>
      <c r="G52" s="5"/>
      <c r="H52" s="5"/>
      <c r="I52" s="12"/>
      <c r="J52" s="12"/>
    </row>
    <row r="53" spans="1:10" ht="15" customHeight="1">
      <c r="A53" s="5">
        <v>3</v>
      </c>
      <c r="B53" s="220"/>
      <c r="C53" s="222"/>
      <c r="D53" s="7"/>
      <c r="E53" s="281"/>
      <c r="F53" s="282"/>
      <c r="G53" s="5"/>
      <c r="H53" s="5"/>
      <c r="I53" s="12"/>
      <c r="J53" s="12"/>
    </row>
    <row r="54" spans="1:10" ht="15.75" hidden="1">
      <c r="A54" s="5" t="str">
        <f>IF(B54&lt;&gt;"",MAX($A$50:A53)+1,"")</f>
        <v/>
      </c>
      <c r="B54" s="7"/>
      <c r="C54" s="7"/>
      <c r="D54" s="7"/>
      <c r="E54" s="281"/>
      <c r="F54" s="282"/>
      <c r="G54" s="5"/>
      <c r="H54" s="5"/>
      <c r="I54" s="12"/>
      <c r="J54" s="12"/>
    </row>
    <row r="55" spans="1:10" ht="15.75" hidden="1">
      <c r="A55" s="5" t="str">
        <f>IF(B55&lt;&gt;"",MAX($A$50:A54)+1,"")</f>
        <v/>
      </c>
      <c r="B55" s="7"/>
      <c r="C55" s="7"/>
      <c r="D55" s="7"/>
      <c r="E55" s="281"/>
      <c r="F55" s="282"/>
      <c r="G55" s="5"/>
      <c r="H55" s="5"/>
      <c r="I55" s="12"/>
      <c r="J55" s="12"/>
    </row>
    <row r="56" spans="1:10" ht="15.75" hidden="1">
      <c r="A56" s="5" t="str">
        <f>IF(B56&lt;&gt;"",MAX($A$50:A55)+1,"")</f>
        <v/>
      </c>
      <c r="B56" s="7"/>
      <c r="C56" s="7"/>
      <c r="D56" s="7"/>
      <c r="E56" s="281"/>
      <c r="F56" s="282"/>
      <c r="G56" s="5"/>
      <c r="H56" s="5"/>
      <c r="I56" s="12"/>
      <c r="J56" s="12"/>
    </row>
    <row r="58" spans="1:10" ht="15.75">
      <c r="A58" s="106" t="s">
        <v>453</v>
      </c>
    </row>
    <row r="59" spans="1:10" ht="15.75">
      <c r="A59" s="107" t="s">
        <v>201</v>
      </c>
    </row>
    <row r="60" spans="1:10" ht="15.75">
      <c r="A60" s="107" t="s">
        <v>202</v>
      </c>
    </row>
    <row r="61" spans="1:10" ht="6.95" customHeight="1"/>
    <row r="62" spans="1:10" ht="15.75">
      <c r="A62" s="210" t="s">
        <v>1</v>
      </c>
      <c r="B62" s="247" t="s">
        <v>203</v>
      </c>
      <c r="C62" s="247" t="s">
        <v>204</v>
      </c>
      <c r="D62" s="270" t="s">
        <v>211</v>
      </c>
      <c r="E62" s="270"/>
      <c r="F62" s="270"/>
      <c r="G62" s="270"/>
      <c r="H62" s="270" t="s">
        <v>212</v>
      </c>
      <c r="I62" s="270"/>
      <c r="J62" s="270"/>
    </row>
    <row r="63" spans="1:10" ht="52.5" customHeight="1">
      <c r="A63" s="211"/>
      <c r="B63" s="248"/>
      <c r="C63" s="248"/>
      <c r="D63" s="85" t="s">
        <v>205</v>
      </c>
      <c r="E63" s="85" t="s">
        <v>206</v>
      </c>
      <c r="F63" s="85" t="s">
        <v>207</v>
      </c>
      <c r="G63" s="180" t="s">
        <v>454</v>
      </c>
      <c r="H63" s="85" t="s">
        <v>208</v>
      </c>
      <c r="I63" s="85" t="s">
        <v>209</v>
      </c>
      <c r="J63" s="85" t="s">
        <v>210</v>
      </c>
    </row>
    <row r="64" spans="1:10" ht="15.75">
      <c r="A64" s="5">
        <v>1</v>
      </c>
      <c r="B64" s="7"/>
      <c r="C64" s="7"/>
      <c r="D64" s="7"/>
      <c r="E64" s="7"/>
      <c r="F64" s="5"/>
      <c r="G64" s="5"/>
      <c r="H64" s="5"/>
      <c r="I64" s="12"/>
      <c r="J64" s="12"/>
    </row>
    <row r="65" spans="1:10" ht="15.75">
      <c r="A65" s="5">
        <v>2</v>
      </c>
      <c r="B65" s="7"/>
      <c r="C65" s="7"/>
      <c r="D65" s="7"/>
      <c r="E65" s="7"/>
      <c r="F65" s="5"/>
      <c r="G65" s="5"/>
      <c r="H65" s="5"/>
      <c r="I65" s="12"/>
      <c r="J65" s="12"/>
    </row>
    <row r="66" spans="1:10" ht="15.75">
      <c r="A66" s="5">
        <v>3</v>
      </c>
      <c r="B66" s="7"/>
      <c r="C66" s="7"/>
      <c r="D66" s="7"/>
      <c r="E66" s="7"/>
      <c r="F66" s="5"/>
      <c r="G66" s="5"/>
      <c r="H66" s="5"/>
      <c r="I66" s="12"/>
      <c r="J66" s="12"/>
    </row>
    <row r="67" spans="1:10" ht="12" customHeight="1"/>
    <row r="68" spans="1:10" ht="15.75">
      <c r="A68" s="106" t="s">
        <v>455</v>
      </c>
    </row>
    <row r="69" spans="1:10" ht="33.75" customHeight="1">
      <c r="A69" s="216" t="s">
        <v>215</v>
      </c>
      <c r="B69" s="216"/>
      <c r="C69" s="216"/>
      <c r="D69" s="216"/>
      <c r="E69" s="216"/>
      <c r="F69" s="216"/>
      <c r="G69" s="216"/>
      <c r="H69" s="216"/>
      <c r="I69" s="216"/>
      <c r="J69" s="216"/>
    </row>
    <row r="70" spans="1:10" ht="4.5" customHeight="1"/>
    <row r="71" spans="1:10" ht="31.5">
      <c r="A71" s="83" t="s">
        <v>1</v>
      </c>
      <c r="B71" s="85" t="s">
        <v>151</v>
      </c>
      <c r="C71" s="246" t="s">
        <v>204</v>
      </c>
      <c r="D71" s="246"/>
      <c r="E71" s="246" t="s">
        <v>216</v>
      </c>
      <c r="F71" s="246"/>
      <c r="G71" s="246" t="s">
        <v>217</v>
      </c>
      <c r="H71" s="246"/>
      <c r="I71" s="246" t="s">
        <v>218</v>
      </c>
      <c r="J71" s="246"/>
    </row>
    <row r="72" spans="1:10" ht="15.75">
      <c r="A72" s="5">
        <v>1</v>
      </c>
      <c r="B72" s="7"/>
      <c r="C72" s="257"/>
      <c r="D72" s="258"/>
      <c r="E72" s="257"/>
      <c r="F72" s="258"/>
      <c r="G72" s="220"/>
      <c r="H72" s="222"/>
      <c r="I72" s="220"/>
      <c r="J72" s="222"/>
    </row>
    <row r="73" spans="1:10" ht="15.75">
      <c r="A73" s="5">
        <v>2</v>
      </c>
      <c r="B73" s="7"/>
      <c r="C73" s="257"/>
      <c r="D73" s="258"/>
      <c r="E73" s="257"/>
      <c r="F73" s="258"/>
      <c r="G73" s="220"/>
      <c r="H73" s="222"/>
      <c r="I73" s="220"/>
      <c r="J73" s="222"/>
    </row>
    <row r="74" spans="1:10" ht="15.75">
      <c r="A74" s="5">
        <v>3</v>
      </c>
      <c r="B74" s="7"/>
      <c r="C74" s="257"/>
      <c r="D74" s="258"/>
      <c r="E74" s="257"/>
      <c r="F74" s="258"/>
      <c r="G74" s="220"/>
      <c r="H74" s="222"/>
      <c r="I74" s="220"/>
      <c r="J74" s="222"/>
    </row>
    <row r="76" spans="1:10" hidden="1"/>
    <row r="77" spans="1:10" ht="15.75">
      <c r="F77" s="197" t="str">
        <f>"............,  ngày ...  tháng  ... năm "&amp;NamBC</f>
        <v>............,  ngày ...  tháng  ... năm 2016</v>
      </c>
      <c r="G77" s="197"/>
      <c r="H77" s="197"/>
      <c r="I77" s="197"/>
      <c r="J77" s="197"/>
    </row>
    <row r="78" spans="1:10" ht="15.75">
      <c r="F78" s="200" t="s">
        <v>34</v>
      </c>
      <c r="G78" s="200"/>
      <c r="H78" s="200"/>
      <c r="I78" s="200"/>
      <c r="J78" s="200"/>
    </row>
    <row r="79" spans="1:10" ht="15.75">
      <c r="F79" s="197" t="s">
        <v>35</v>
      </c>
      <c r="G79" s="197"/>
      <c r="H79" s="197"/>
      <c r="I79" s="197"/>
      <c r="J79" s="197"/>
    </row>
  </sheetData>
  <sheetProtection formatCells="0" formatColumns="0" formatRows="0" insertRows="0"/>
  <protectedRanges>
    <protectedRange sqref="A5:C5" name="Range1_1"/>
  </protectedRanges>
  <mergeCells count="106">
    <mergeCell ref="I73:J73"/>
    <mergeCell ref="E73:F73"/>
    <mergeCell ref="F77:J77"/>
    <mergeCell ref="F78:J78"/>
    <mergeCell ref="F79:J79"/>
    <mergeCell ref="G73:H73"/>
    <mergeCell ref="G74:H74"/>
    <mergeCell ref="C72:D72"/>
    <mergeCell ref="C73:D73"/>
    <mergeCell ref="C74:D74"/>
    <mergeCell ref="I74:J74"/>
    <mergeCell ref="E74:F74"/>
    <mergeCell ref="H9:J9"/>
    <mergeCell ref="B18:G18"/>
    <mergeCell ref="B19:G19"/>
    <mergeCell ref="A69:J69"/>
    <mergeCell ref="I71:J71"/>
    <mergeCell ref="G71:H71"/>
    <mergeCell ref="E71:F71"/>
    <mergeCell ref="C71:D71"/>
    <mergeCell ref="E72:F72"/>
    <mergeCell ref="G72:H72"/>
    <mergeCell ref="I72:J72"/>
    <mergeCell ref="B49:C49"/>
    <mergeCell ref="B51:C51"/>
    <mergeCell ref="E51:F51"/>
    <mergeCell ref="B52:C52"/>
    <mergeCell ref="E52:F52"/>
    <mergeCell ref="B10:G10"/>
    <mergeCell ref="H12:J12"/>
    <mergeCell ref="B31:C31"/>
    <mergeCell ref="B32:C32"/>
    <mergeCell ref="B35:C35"/>
    <mergeCell ref="B36:C36"/>
    <mergeCell ref="B38:C38"/>
    <mergeCell ref="B39:C39"/>
    <mergeCell ref="B27:C27"/>
    <mergeCell ref="B43:C43"/>
    <mergeCell ref="B44:C44"/>
    <mergeCell ref="F1:J1"/>
    <mergeCell ref="B62:B63"/>
    <mergeCell ref="C62:C63"/>
    <mergeCell ref="H62:J62"/>
    <mergeCell ref="D62:G62"/>
    <mergeCell ref="A62:A63"/>
    <mergeCell ref="A46:J46"/>
    <mergeCell ref="A4:J4"/>
    <mergeCell ref="A5:J5"/>
    <mergeCell ref="A7:J7"/>
    <mergeCell ref="A24:J24"/>
    <mergeCell ref="A37:J37"/>
    <mergeCell ref="A3:J3"/>
    <mergeCell ref="B9:G9"/>
    <mergeCell ref="B11:G11"/>
    <mergeCell ref="B20:G20"/>
    <mergeCell ref="B21:G21"/>
    <mergeCell ref="A23:J23"/>
    <mergeCell ref="E53:F53"/>
    <mergeCell ref="A50:J50"/>
    <mergeCell ref="A45:J45"/>
    <mergeCell ref="E56:F56"/>
    <mergeCell ref="B30:C30"/>
    <mergeCell ref="B34:C34"/>
    <mergeCell ref="B42:C42"/>
    <mergeCell ref="B47:C47"/>
    <mergeCell ref="B53:C53"/>
    <mergeCell ref="E47:F47"/>
    <mergeCell ref="E48:F48"/>
    <mergeCell ref="E49:F49"/>
    <mergeCell ref="E38:F38"/>
    <mergeCell ref="E42:F42"/>
    <mergeCell ref="E43:F43"/>
    <mergeCell ref="A41:J41"/>
    <mergeCell ref="B48:C48"/>
    <mergeCell ref="E44:F44"/>
    <mergeCell ref="E32:F32"/>
    <mergeCell ref="E34:F34"/>
    <mergeCell ref="E35:F35"/>
    <mergeCell ref="E36:F36"/>
    <mergeCell ref="E30:F30"/>
    <mergeCell ref="E31:F31"/>
    <mergeCell ref="A33:I33"/>
    <mergeCell ref="B40:C40"/>
    <mergeCell ref="E39:F39"/>
    <mergeCell ref="H10:J10"/>
    <mergeCell ref="H13:J13"/>
    <mergeCell ref="H14:J14"/>
    <mergeCell ref="H15:J15"/>
    <mergeCell ref="H16:J16"/>
    <mergeCell ref="H17:J17"/>
    <mergeCell ref="H11:J11"/>
    <mergeCell ref="E54:F54"/>
    <mergeCell ref="E55:F55"/>
    <mergeCell ref="H20:J20"/>
    <mergeCell ref="H21:J21"/>
    <mergeCell ref="E27:F27"/>
    <mergeCell ref="E28:F28"/>
    <mergeCell ref="E40:F40"/>
    <mergeCell ref="H18:J18"/>
    <mergeCell ref="H19:J19"/>
    <mergeCell ref="B13:G13"/>
    <mergeCell ref="B14:G14"/>
    <mergeCell ref="B12:G12"/>
    <mergeCell ref="B15:G15"/>
    <mergeCell ref="B16:G16"/>
    <mergeCell ref="B17:G17"/>
  </mergeCells>
  <phoneticPr fontId="20" type="noConversion"/>
  <dataValidations count="2">
    <dataValidation type="whole" allowBlank="1" showInputMessage="1" showErrorMessage="1" sqref="I72:J74 I64:J66 I47:J49 J29:J36 I29:I32 I34:I36 I38:J40 I42:J44 I51:J56">
      <formula1>0</formula1>
      <formula2>100000</formula2>
    </dataValidation>
    <dataValidation type="list" allowBlank="1" showInputMessage="1" showErrorMessage="1" sqref="A5">
      <formula1>CacDV</formula1>
    </dataValidation>
  </dataValidations>
  <printOptions horizontalCentered="1"/>
  <pageMargins left="0.59055118110236227" right="0.39370078740157483" top="0.59055118110236227" bottom="0.59055118110236227" header="0.31496062992125984" footer="0.39370078740157483"/>
  <pageSetup paperSize="9" orientation="portrait" verticalDpi="0" r:id="rId1"/>
  <headerFooter>
    <oddFooter>&amp;R&amp;"Times New Roman,Regular"&amp;12&amp;[&amp;P+25&amp;]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A1:J37"/>
  <sheetViews>
    <sheetView showZeros="0" workbookViewId="0">
      <selection activeCell="A4" sqref="A4:E4"/>
    </sheetView>
  </sheetViews>
  <sheetFormatPr defaultColWidth="8.625" defaultRowHeight="15"/>
  <cols>
    <col min="1" max="1" width="4.625" style="9" customWidth="1"/>
    <col min="2" max="2" width="24.25" style="9" customWidth="1"/>
    <col min="3" max="3" width="18.5" style="10" customWidth="1"/>
    <col min="4" max="5" width="17.25" style="11" customWidth="1"/>
    <col min="6" max="16384" width="8.625" style="9"/>
  </cols>
  <sheetData>
    <row r="1" spans="1:8" ht="17.25" customHeight="1">
      <c r="C1" s="1"/>
      <c r="D1" s="213" t="s">
        <v>226</v>
      </c>
      <c r="E1" s="213"/>
    </row>
    <row r="2" spans="1:8" ht="17.25" customHeight="1">
      <c r="C2" s="81"/>
      <c r="D2" s="81"/>
      <c r="E2" s="81"/>
    </row>
    <row r="3" spans="1:8" ht="15.75">
      <c r="A3" s="214" t="str">
        <f>"BÁO CÁO THỐNG KÊ THÀNH TÍCH THI ĐUA KHEN THƯỞNG NĂM "&amp;NamBC</f>
        <v>BÁO CÁO THỐNG KÊ THÀNH TÍCH THI ĐUA KHEN THƯỞNG NĂM 2016</v>
      </c>
      <c r="B3" s="214"/>
      <c r="C3" s="214"/>
      <c r="D3" s="214"/>
      <c r="E3" s="214"/>
    </row>
    <row r="4" spans="1:8" ht="15.75">
      <c r="A4" s="215" t="s">
        <v>0</v>
      </c>
      <c r="B4" s="215"/>
      <c r="C4" s="215"/>
      <c r="D4" s="215"/>
      <c r="E4" s="215"/>
      <c r="F4" s="158"/>
      <c r="G4" s="158"/>
    </row>
    <row r="5" spans="1:8" ht="8.25" customHeight="1">
      <c r="A5" s="82"/>
      <c r="B5" s="82"/>
      <c r="C5" s="82"/>
      <c r="D5" s="82"/>
      <c r="E5" s="82"/>
    </row>
    <row r="6" spans="1:8" ht="15.75">
      <c r="A6" s="219" t="s">
        <v>227</v>
      </c>
      <c r="B6" s="219"/>
      <c r="C6" s="219"/>
      <c r="D6" s="219"/>
      <c r="E6" s="219"/>
    </row>
    <row r="7" spans="1:8" ht="6.95" customHeight="1"/>
    <row r="8" spans="1:8" ht="48" customHeight="1">
      <c r="A8" s="83" t="s">
        <v>1</v>
      </c>
      <c r="B8" s="85" t="s">
        <v>228</v>
      </c>
      <c r="C8" s="85" t="s">
        <v>231</v>
      </c>
      <c r="D8" s="85" t="s">
        <v>229</v>
      </c>
      <c r="E8" s="85" t="s">
        <v>230</v>
      </c>
      <c r="F8" s="68"/>
      <c r="G8" s="36"/>
      <c r="H8" s="36"/>
    </row>
    <row r="9" spans="1:8" s="116" customFormat="1" ht="15.75" customHeight="1">
      <c r="A9" s="121" t="str">
        <f>IF(B9&lt;&gt;"",MAX($A$8:A8)+1,"")</f>
        <v/>
      </c>
      <c r="B9" s="122"/>
      <c r="C9" s="120"/>
      <c r="D9" s="117"/>
      <c r="E9" s="117"/>
      <c r="H9" s="62"/>
    </row>
    <row r="10" spans="1:8" s="116" customFormat="1" ht="15.75" customHeight="1">
      <c r="A10" s="115" t="str">
        <f>IF(B10&lt;&gt;"",MAX($A$8:A9)+1,"")</f>
        <v/>
      </c>
      <c r="B10" s="103"/>
      <c r="C10" s="117"/>
      <c r="D10" s="117"/>
      <c r="E10" s="117"/>
      <c r="H10" s="62"/>
    </row>
    <row r="11" spans="1:8" s="116" customFormat="1" ht="15.75" customHeight="1">
      <c r="A11" s="115" t="str">
        <f>IF(B11&lt;&gt;"",MAX($A$8:A10)+1,"")</f>
        <v/>
      </c>
      <c r="B11" s="103"/>
      <c r="C11" s="117"/>
      <c r="D11" s="117"/>
      <c r="E11" s="117"/>
      <c r="H11" s="62"/>
    </row>
    <row r="12" spans="1:8" customFormat="1" ht="14.25"/>
    <row r="13" spans="1:8" customFormat="1" ht="15.75">
      <c r="A13" s="219" t="s">
        <v>232</v>
      </c>
      <c r="B13" s="219"/>
      <c r="C13" s="219"/>
      <c r="D13" s="219"/>
      <c r="E13" s="219"/>
    </row>
    <row r="14" spans="1:8" customFormat="1" ht="5.25" customHeight="1">
      <c r="A14" s="9"/>
      <c r="B14" s="9"/>
      <c r="C14" s="10"/>
      <c r="D14" s="11"/>
      <c r="E14" s="11"/>
    </row>
    <row r="15" spans="1:8" customFormat="1" ht="47.25">
      <c r="A15" s="83" t="s">
        <v>1</v>
      </c>
      <c r="B15" s="85" t="s">
        <v>228</v>
      </c>
      <c r="C15" s="85" t="s">
        <v>231</v>
      </c>
      <c r="D15" s="85" t="s">
        <v>229</v>
      </c>
      <c r="E15" s="85" t="s">
        <v>230</v>
      </c>
    </row>
    <row r="16" spans="1:8" customFormat="1" ht="15.75">
      <c r="A16" s="121" t="str">
        <f>IF(B16&lt;&gt;"",MAX($A$15:A15)+1,"")</f>
        <v/>
      </c>
      <c r="B16" s="122"/>
      <c r="C16" s="120"/>
      <c r="D16" s="120"/>
      <c r="E16" s="120"/>
    </row>
    <row r="17" spans="1:5" customFormat="1" ht="15.75">
      <c r="A17" s="121" t="str">
        <f>IF(B17&lt;&gt;"",MAX($A$15:A16)+1,"")</f>
        <v/>
      </c>
      <c r="B17" s="103"/>
      <c r="C17" s="117"/>
      <c r="D17" s="117"/>
      <c r="E17" s="117"/>
    </row>
    <row r="18" spans="1:5" customFormat="1" ht="15.75">
      <c r="A18" s="121" t="str">
        <f>IF(B18&lt;&gt;"",MAX($A$15:A17)+1,"")</f>
        <v/>
      </c>
      <c r="B18" s="103"/>
      <c r="C18" s="117"/>
      <c r="D18" s="117"/>
      <c r="E18" s="117"/>
    </row>
    <row r="19" spans="1:5" customFormat="1" ht="14.25"/>
    <row r="20" spans="1:5" customFormat="1" ht="15.75">
      <c r="A20" s="219" t="s">
        <v>233</v>
      </c>
      <c r="B20" s="219"/>
      <c r="C20" s="219"/>
      <c r="D20" s="219"/>
      <c r="E20" s="219"/>
    </row>
    <row r="21" spans="1:5" customFormat="1" ht="5.25" customHeight="1">
      <c r="A21" s="9"/>
      <c r="B21" s="9"/>
      <c r="C21" s="10"/>
      <c r="D21" s="11"/>
      <c r="E21" s="11"/>
    </row>
    <row r="22" spans="1:5" customFormat="1" ht="47.25">
      <c r="A22" s="83" t="s">
        <v>1</v>
      </c>
      <c r="B22" s="85" t="s">
        <v>228</v>
      </c>
      <c r="C22" s="85" t="s">
        <v>231</v>
      </c>
      <c r="D22" s="85" t="s">
        <v>229</v>
      </c>
      <c r="E22" s="85" t="s">
        <v>230</v>
      </c>
    </row>
    <row r="23" spans="1:5" customFormat="1" ht="15.75">
      <c r="A23" s="121" t="str">
        <f>IF(B23&lt;&gt;"",MAX($A$22:A22)+1,"")</f>
        <v/>
      </c>
      <c r="B23" s="122"/>
      <c r="C23" s="120"/>
      <c r="D23" s="120"/>
      <c r="E23" s="120"/>
    </row>
    <row r="24" spans="1:5" customFormat="1" ht="15.75">
      <c r="A24" s="121" t="str">
        <f>IF(B24&lt;&gt;"",MAX($A$22:A23)+1,"")</f>
        <v/>
      </c>
      <c r="B24" s="103"/>
      <c r="C24" s="117"/>
      <c r="D24" s="117"/>
      <c r="E24" s="117"/>
    </row>
    <row r="25" spans="1:5" customFormat="1" ht="15.75">
      <c r="A25" s="121" t="str">
        <f>IF(B25&lt;&gt;"",MAX($A$22:A24)+1,"")</f>
        <v/>
      </c>
      <c r="B25" s="103"/>
      <c r="C25" s="117"/>
      <c r="D25" s="117"/>
      <c r="E25" s="117"/>
    </row>
    <row r="26" spans="1:5" customFormat="1" ht="14.25"/>
    <row r="27" spans="1:5" customFormat="1" ht="15.75">
      <c r="A27" s="219" t="s">
        <v>234</v>
      </c>
      <c r="B27" s="219"/>
      <c r="C27" s="219"/>
      <c r="D27" s="219"/>
      <c r="E27" s="219"/>
    </row>
    <row r="28" spans="1:5" customFormat="1" ht="6.75" customHeight="1">
      <c r="A28" s="9"/>
      <c r="B28" s="9"/>
      <c r="C28" s="10"/>
      <c r="D28" s="11"/>
      <c r="E28" s="11"/>
    </row>
    <row r="29" spans="1:5" customFormat="1" ht="47.25">
      <c r="A29" s="83" t="s">
        <v>1</v>
      </c>
      <c r="B29" s="85" t="s">
        <v>228</v>
      </c>
      <c r="C29" s="85" t="s">
        <v>231</v>
      </c>
      <c r="D29" s="85" t="s">
        <v>229</v>
      </c>
      <c r="E29" s="85" t="s">
        <v>230</v>
      </c>
    </row>
    <row r="30" spans="1:5" customFormat="1" ht="15.75">
      <c r="A30" s="121" t="str">
        <f>IF(B30&lt;&gt;"",MAX($A$29:A29)+1,"")</f>
        <v/>
      </c>
      <c r="B30" s="122"/>
      <c r="C30" s="120"/>
      <c r="D30" s="120"/>
      <c r="E30" s="120"/>
    </row>
    <row r="31" spans="1:5" customFormat="1" ht="15.75">
      <c r="A31" s="121" t="str">
        <f>IF(B31&lt;&gt;"",MAX($A$29:A30)+1,"")</f>
        <v/>
      </c>
      <c r="B31" s="103"/>
      <c r="C31" s="117"/>
      <c r="D31" s="117"/>
      <c r="E31" s="117"/>
    </row>
    <row r="32" spans="1:5" customFormat="1" ht="15.75">
      <c r="A32" s="121" t="str">
        <f>IF(B32&lt;&gt;"",MAX($A$29:A31)+1,"")</f>
        <v/>
      </c>
      <c r="B32" s="103"/>
      <c r="C32" s="117"/>
      <c r="D32" s="117"/>
      <c r="E32" s="117"/>
    </row>
    <row r="33" spans="1:10" customFormat="1" ht="15.75">
      <c r="A33" s="123"/>
      <c r="B33" s="124"/>
      <c r="C33" s="125"/>
      <c r="D33" s="125"/>
      <c r="E33" s="125"/>
    </row>
    <row r="34" spans="1:10" customFormat="1" ht="15.75">
      <c r="A34" s="106" t="s">
        <v>235</v>
      </c>
    </row>
    <row r="35" spans="1:10" ht="16.5">
      <c r="D35" s="197" t="str">
        <f>"............,  ngày ...  tháng  ... năm "&amp;NamBC</f>
        <v>............,  ngày ...  tháng  ... năm 2016</v>
      </c>
      <c r="E35" s="197"/>
      <c r="G35" s="30"/>
      <c r="H35" s="30"/>
      <c r="I35" s="30"/>
      <c r="J35" s="30"/>
    </row>
    <row r="36" spans="1:10" ht="16.5">
      <c r="D36" s="200" t="s">
        <v>34</v>
      </c>
      <c r="E36" s="200"/>
      <c r="G36" s="31"/>
      <c r="H36" s="31"/>
      <c r="I36" s="31"/>
      <c r="J36" s="31"/>
    </row>
    <row r="37" spans="1:10" ht="15.75">
      <c r="D37" s="197" t="s">
        <v>35</v>
      </c>
      <c r="E37" s="197"/>
      <c r="G37" s="32"/>
      <c r="H37" s="32"/>
      <c r="I37" s="32"/>
      <c r="J37" s="32"/>
    </row>
  </sheetData>
  <sheetProtection formatCells="0" formatColumns="0" formatRows="0" insertRows="0"/>
  <protectedRanges>
    <protectedRange sqref="A4:C4" name="Range1_1"/>
  </protectedRanges>
  <mergeCells count="10">
    <mergeCell ref="D1:E1"/>
    <mergeCell ref="A13:E13"/>
    <mergeCell ref="A20:E20"/>
    <mergeCell ref="A27:E27"/>
    <mergeCell ref="D35:E35"/>
    <mergeCell ref="D36:E36"/>
    <mergeCell ref="D37:E37"/>
    <mergeCell ref="A3:E3"/>
    <mergeCell ref="A4:E4"/>
    <mergeCell ref="A6:E6"/>
  </mergeCells>
  <dataValidations count="1">
    <dataValidation type="list" allowBlank="1" showInputMessage="1" showErrorMessage="1" sqref="A4:G4">
      <formula1>CacDV</formula1>
    </dataValidation>
  </dataValidations>
  <printOptions horizontalCentered="1"/>
  <pageMargins left="0.78740157480314965" right="0.39370078740157483" top="0.78740157480314965" bottom="0.78740157480314965" header="0.31496062992125984" footer="0.39370078740157483"/>
  <pageSetup paperSize="9" orientation="portrait" verticalDpi="0" r:id="rId1"/>
  <headerFooter>
    <oddFooter>&amp;R&amp;"Times New Roman,Regular"&amp;12&amp;[&amp;P+27&amp;]</oddFooter>
  </headerFooter>
</worksheet>
</file>

<file path=xl/worksheets/sheet12.xml><?xml version="1.0" encoding="utf-8"?>
<worksheet xmlns="http://schemas.openxmlformats.org/spreadsheetml/2006/main" xmlns:r="http://schemas.openxmlformats.org/officeDocument/2006/relationships">
  <dimension ref="A1:L30"/>
  <sheetViews>
    <sheetView showZeros="0" tabSelected="1" workbookViewId="0">
      <selection activeCell="E1" sqref="E1:G1"/>
    </sheetView>
  </sheetViews>
  <sheetFormatPr defaultColWidth="8.625" defaultRowHeight="15"/>
  <cols>
    <col min="1" max="1" width="4.625" style="9" customWidth="1"/>
    <col min="2" max="2" width="21.5" style="9" customWidth="1"/>
    <col min="3" max="3" width="10.25" style="9" customWidth="1"/>
    <col min="4" max="4" width="11.625" style="10" customWidth="1"/>
    <col min="5" max="5" width="11.625" style="11" customWidth="1"/>
    <col min="6" max="6" width="10.5" style="11" customWidth="1"/>
    <col min="7" max="7" width="11.625" style="11" customWidth="1"/>
    <col min="8" max="16384" width="8.625" style="9"/>
  </cols>
  <sheetData>
    <row r="1" spans="1:10" ht="17.25" customHeight="1">
      <c r="D1" s="1"/>
      <c r="E1" s="213" t="s">
        <v>236</v>
      </c>
      <c r="F1" s="213"/>
      <c r="G1" s="213"/>
    </row>
    <row r="2" spans="1:10" ht="17.25" customHeight="1">
      <c r="D2" s="1"/>
      <c r="E2" s="81"/>
      <c r="F2" s="81"/>
      <c r="G2" s="81"/>
    </row>
    <row r="3" spans="1:10" ht="17.25" customHeight="1">
      <c r="D3" s="81"/>
      <c r="E3" s="81"/>
      <c r="F3" s="81"/>
      <c r="G3" s="81"/>
    </row>
    <row r="4" spans="1:10" ht="15.75">
      <c r="A4" s="214" t="str">
        <f>"DANH SÁCH CÁN BỘ NGHIÊN CỨU TRẺ NĂM "&amp;NamBC</f>
        <v>DANH SÁCH CÁN BỘ NGHIÊN CỨU TRẺ NĂM 2016</v>
      </c>
      <c r="B4" s="214"/>
      <c r="C4" s="214"/>
      <c r="D4" s="214"/>
      <c r="E4" s="214"/>
      <c r="F4" s="214"/>
      <c r="G4" s="214"/>
    </row>
    <row r="5" spans="1:10" ht="15.75">
      <c r="A5" s="307" t="s">
        <v>237</v>
      </c>
      <c r="B5" s="307"/>
      <c r="C5" s="307"/>
      <c r="D5" s="307"/>
      <c r="E5" s="307"/>
      <c r="F5" s="307"/>
      <c r="G5" s="307"/>
    </row>
    <row r="6" spans="1:10" ht="21.75" customHeight="1">
      <c r="A6" s="215" t="s">
        <v>0</v>
      </c>
      <c r="B6" s="215"/>
      <c r="C6" s="215"/>
      <c r="D6" s="215"/>
      <c r="E6" s="215"/>
      <c r="F6" s="215"/>
      <c r="G6" s="215"/>
    </row>
    <row r="7" spans="1:10" ht="15.75">
      <c r="A7" s="82"/>
      <c r="B7" s="82"/>
      <c r="C7" s="82"/>
      <c r="D7" s="82"/>
      <c r="E7" s="82"/>
      <c r="F7" s="82"/>
      <c r="G7" s="82"/>
    </row>
    <row r="8" spans="1:10" ht="47.25" customHeight="1">
      <c r="A8" s="84" t="s">
        <v>1</v>
      </c>
      <c r="B8" s="85" t="s">
        <v>238</v>
      </c>
      <c r="C8" s="85" t="s">
        <v>239</v>
      </c>
      <c r="D8" s="85" t="s">
        <v>240</v>
      </c>
      <c r="E8" s="85" t="s">
        <v>241</v>
      </c>
      <c r="F8" s="85" t="s">
        <v>243</v>
      </c>
      <c r="G8" s="85" t="s">
        <v>242</v>
      </c>
      <c r="H8" s="68"/>
      <c r="I8" s="36"/>
      <c r="J8" s="36"/>
    </row>
    <row r="9" spans="1:10" s="116" customFormat="1" ht="15.75" customHeight="1">
      <c r="A9" s="121" t="str">
        <f>IF(B9&lt;&gt;"",MAX($A$8:A8)+1,"")</f>
        <v/>
      </c>
      <c r="B9" s="122"/>
      <c r="C9" s="122"/>
      <c r="D9" s="120"/>
      <c r="E9" s="120"/>
      <c r="F9" s="120"/>
      <c r="G9" s="120"/>
      <c r="J9" s="62"/>
    </row>
    <row r="10" spans="1:10" s="116" customFormat="1" ht="15.75" customHeight="1">
      <c r="A10" s="115" t="str">
        <f>IF(B10&lt;&gt;"",MAX($A$8:A9)+1,"")</f>
        <v/>
      </c>
      <c r="B10" s="103"/>
      <c r="C10" s="103"/>
      <c r="D10" s="117"/>
      <c r="E10" s="117"/>
      <c r="F10" s="117"/>
      <c r="G10" s="117"/>
      <c r="J10" s="62"/>
    </row>
    <row r="11" spans="1:10" s="116" customFormat="1" ht="15.75" customHeight="1">
      <c r="A11" s="115" t="str">
        <f>IF(B11&lt;&gt;"",MAX($A$8:A10)+1,"")</f>
        <v/>
      </c>
      <c r="B11" s="103"/>
      <c r="C11" s="103"/>
      <c r="D11" s="117"/>
      <c r="E11" s="117"/>
      <c r="F11" s="117"/>
      <c r="G11" s="117"/>
      <c r="J11" s="62"/>
    </row>
    <row r="12" spans="1:10" customFormat="1" ht="15.75">
      <c r="A12" s="115" t="str">
        <f>IF(B12&lt;&gt;"",MAX($A$8:A11)+1,"")</f>
        <v/>
      </c>
      <c r="B12" s="103"/>
      <c r="C12" s="103"/>
      <c r="D12" s="117"/>
      <c r="E12" s="117"/>
      <c r="F12" s="117"/>
      <c r="G12" s="117"/>
    </row>
    <row r="13" spans="1:10" customFormat="1" ht="15.75">
      <c r="A13" s="115" t="str">
        <f>IF(B13&lt;&gt;"",MAX($A$8:A12)+1,"")</f>
        <v/>
      </c>
      <c r="B13" s="103"/>
      <c r="C13" s="103"/>
      <c r="D13" s="117"/>
      <c r="E13" s="117"/>
      <c r="F13" s="117"/>
      <c r="G13" s="117"/>
    </row>
    <row r="14" spans="1:10" customFormat="1" ht="15.75">
      <c r="A14" s="115" t="str">
        <f>IF(B14&lt;&gt;"",MAX($A$8:A13)+1,"")</f>
        <v/>
      </c>
      <c r="B14" s="103"/>
      <c r="C14" s="103"/>
      <c r="D14" s="117"/>
      <c r="E14" s="117"/>
      <c r="F14" s="117"/>
      <c r="G14" s="117"/>
    </row>
    <row r="15" spans="1:10" customFormat="1" ht="15.75">
      <c r="A15" s="115" t="str">
        <f>IF(B15&lt;&gt;"",MAX($A$8:A14)+1,"")</f>
        <v/>
      </c>
      <c r="B15" s="103"/>
      <c r="C15" s="103"/>
      <c r="D15" s="117"/>
      <c r="E15" s="117"/>
      <c r="F15" s="117"/>
      <c r="G15" s="117"/>
    </row>
    <row r="16" spans="1:10" customFormat="1" ht="15.75">
      <c r="A16" s="115" t="str">
        <f>IF(B16&lt;&gt;"",MAX($A$8:A15)+1,"")</f>
        <v/>
      </c>
      <c r="B16" s="103"/>
      <c r="C16" s="103"/>
      <c r="D16" s="117"/>
      <c r="E16" s="117"/>
      <c r="F16" s="117"/>
      <c r="G16" s="117"/>
    </row>
    <row r="17" spans="1:12" customFormat="1" ht="15.75">
      <c r="A17" s="115" t="str">
        <f>IF(B17&lt;&gt;"",MAX($A$8:A16)+1,"")</f>
        <v/>
      </c>
      <c r="B17" s="103"/>
      <c r="C17" s="103"/>
      <c r="D17" s="117"/>
      <c r="E17" s="117"/>
      <c r="F17" s="117"/>
      <c r="G17" s="117"/>
    </row>
    <row r="18" spans="1:12" customFormat="1" ht="14.25"/>
    <row r="19" spans="1:12" customFormat="1" ht="15.75">
      <c r="A19" s="106" t="s">
        <v>244</v>
      </c>
    </row>
    <row r="20" spans="1:12" customFormat="1" ht="48.75" customHeight="1">
      <c r="B20" s="308" t="s">
        <v>245</v>
      </c>
      <c r="C20" s="308"/>
      <c r="D20" s="308"/>
      <c r="E20" s="308"/>
      <c r="F20" s="308"/>
      <c r="G20" s="308"/>
    </row>
    <row r="21" spans="1:12" customFormat="1" ht="15.75">
      <c r="B21" s="308" t="s">
        <v>246</v>
      </c>
      <c r="C21" s="308"/>
      <c r="D21" s="308"/>
      <c r="E21" s="308"/>
      <c r="F21" s="308"/>
      <c r="G21" s="308"/>
    </row>
    <row r="22" spans="1:12" customFormat="1" ht="15.75">
      <c r="B22" s="308" t="s">
        <v>247</v>
      </c>
      <c r="C22" s="308"/>
      <c r="D22" s="308"/>
      <c r="E22" s="308"/>
      <c r="F22" s="308"/>
      <c r="G22" s="308"/>
    </row>
    <row r="23" spans="1:12" customFormat="1" ht="15.75">
      <c r="B23" s="308" t="s">
        <v>248</v>
      </c>
      <c r="C23" s="308"/>
      <c r="D23" s="308"/>
      <c r="E23" s="308"/>
      <c r="F23" s="308"/>
      <c r="G23" s="308"/>
    </row>
    <row r="24" spans="1:12" customFormat="1" ht="15.75" customHeight="1">
      <c r="B24" s="127" t="s">
        <v>249</v>
      </c>
      <c r="C24" s="128" t="str">
        <f>"Đại học (sinh từ "&amp;NamBC-28&amp;" và tốt nghiệp từ năm "&amp;NamBC-2&amp;" trở lại đây)"</f>
        <v>Đại học (sinh từ 1988 và tốt nghiệp từ năm 2014 trở lại đây)</v>
      </c>
      <c r="D24" s="126"/>
      <c r="E24" s="126"/>
      <c r="F24" s="126"/>
      <c r="G24" s="126"/>
      <c r="H24" s="126"/>
    </row>
    <row r="25" spans="1:12" customFormat="1" ht="15.75">
      <c r="B25" s="127" t="s">
        <v>249</v>
      </c>
      <c r="C25" s="128" t="str">
        <f>"Thạc sỹ (sinh từ "&amp;NamBC-31&amp;" và tốt nghiệp từ năm "&amp;NamBC-2&amp;" trở lại đây)"</f>
        <v>Thạc sỹ (sinh từ 1985 và tốt nghiệp từ năm 2014 trở lại đây)</v>
      </c>
    </row>
    <row r="26" spans="1:12" customFormat="1" ht="15.75">
      <c r="B26" s="127" t="s">
        <v>249</v>
      </c>
      <c r="C26" s="128" t="str">
        <f>"Tiến sỹ (sinh từ "&amp;NamBC-35&amp;" và tốt nghiệp từ năm "&amp;NamBC-2&amp;" trở lại đây)"</f>
        <v>Tiến sỹ (sinh từ 1981 và tốt nghiệp từ năm 2014 trở lại đây)</v>
      </c>
    </row>
    <row r="27" spans="1:12" customFormat="1" ht="14.25"/>
    <row r="28" spans="1:12" ht="16.5">
      <c r="E28" s="197" t="str">
        <f>"............,  ngày ...  tháng  ... năm "&amp;NamBC</f>
        <v>............,  ngày ...  tháng  ... năm 2016</v>
      </c>
      <c r="F28" s="197"/>
      <c r="G28" s="197"/>
      <c r="I28" s="30"/>
      <c r="J28" s="30"/>
      <c r="K28" s="30"/>
      <c r="L28" s="30"/>
    </row>
    <row r="29" spans="1:12" ht="16.5">
      <c r="E29" s="200" t="s">
        <v>34</v>
      </c>
      <c r="F29" s="200"/>
      <c r="G29" s="200"/>
      <c r="I29" s="31"/>
      <c r="J29" s="31"/>
      <c r="K29" s="31"/>
      <c r="L29" s="31"/>
    </row>
    <row r="30" spans="1:12" ht="15.75">
      <c r="E30" s="197" t="s">
        <v>35</v>
      </c>
      <c r="F30" s="197"/>
      <c r="G30" s="197"/>
      <c r="I30" s="32"/>
      <c r="J30" s="32"/>
      <c r="K30" s="32"/>
      <c r="L30" s="32"/>
    </row>
  </sheetData>
  <sheetProtection formatCells="0" formatColumns="0" formatRows="0" insertRows="0"/>
  <protectedRanges>
    <protectedRange sqref="B7:G18" name="Range1"/>
    <protectedRange sqref="A27:G32" name="Range2"/>
    <protectedRange sqref="A6:C6" name="Range1_1"/>
  </protectedRanges>
  <mergeCells count="11">
    <mergeCell ref="E30:G30"/>
    <mergeCell ref="A5:G5"/>
    <mergeCell ref="B20:G20"/>
    <mergeCell ref="B21:G21"/>
    <mergeCell ref="B22:G22"/>
    <mergeCell ref="B23:G23"/>
    <mergeCell ref="E1:G1"/>
    <mergeCell ref="A4:G4"/>
    <mergeCell ref="A6:G6"/>
    <mergeCell ref="E28:G28"/>
    <mergeCell ref="E29:G29"/>
  </mergeCells>
  <dataValidations count="1">
    <dataValidation type="list" allowBlank="1" showInputMessage="1" showErrorMessage="1" sqref="A6:G6">
      <formula1>CacDV</formula1>
    </dataValidation>
  </dataValidations>
  <printOptions horizontalCentered="1"/>
  <pageMargins left="0.78740157480314965" right="0.39370078740157483" top="0.78740157480314965" bottom="0.78740157480314965" header="0.31496062992125984" footer="0.39370078740157483"/>
  <pageSetup paperSize="9" orientation="portrait" verticalDpi="0" r:id="rId1"/>
  <headerFooter>
    <oddFooter>&amp;R&amp;"Times New Roman,Regular"&amp;12&amp;[&amp;P+28&amp;]</oddFooter>
  </headerFooter>
</worksheet>
</file>

<file path=xl/worksheets/sheet13.xml><?xml version="1.0" encoding="utf-8"?>
<worksheet xmlns="http://schemas.openxmlformats.org/spreadsheetml/2006/main" xmlns:r="http://schemas.openxmlformats.org/officeDocument/2006/relationships">
  <dimension ref="A1:E48"/>
  <sheetViews>
    <sheetView topLeftCell="A25" workbookViewId="0">
      <selection activeCell="B4" sqref="B4"/>
    </sheetView>
  </sheetViews>
  <sheetFormatPr defaultColWidth="8.625" defaultRowHeight="14.25"/>
  <cols>
    <col min="1" max="1" width="11.75" bestFit="1" customWidth="1"/>
    <col min="2" max="2" width="58.75" bestFit="1" customWidth="1"/>
    <col min="3" max="3" width="26.625" bestFit="1" customWidth="1"/>
    <col min="4" max="4" width="19.125" bestFit="1" customWidth="1"/>
    <col min="5" max="5" width="28.875" bestFit="1" customWidth="1"/>
  </cols>
  <sheetData>
    <row r="1" spans="1:5">
      <c r="A1" s="37" t="s">
        <v>37</v>
      </c>
      <c r="B1" s="37">
        <v>2016</v>
      </c>
    </row>
    <row r="3" spans="1:5">
      <c r="A3" s="152" t="s">
        <v>261</v>
      </c>
      <c r="B3" s="152" t="s">
        <v>262</v>
      </c>
      <c r="C3" s="152" t="s">
        <v>263</v>
      </c>
      <c r="D3" s="152" t="s">
        <v>264</v>
      </c>
      <c r="E3" s="152" t="s">
        <v>265</v>
      </c>
    </row>
    <row r="4" spans="1:5" ht="15">
      <c r="A4" s="153">
        <v>1</v>
      </c>
      <c r="B4" s="154" t="s">
        <v>321</v>
      </c>
      <c r="C4" s="154" t="s">
        <v>266</v>
      </c>
      <c r="D4" s="155">
        <v>1056732</v>
      </c>
      <c r="E4" s="156" t="s">
        <v>267</v>
      </c>
    </row>
    <row r="5" spans="1:5" ht="15">
      <c r="A5" s="153">
        <v>2</v>
      </c>
      <c r="B5" s="154" t="s">
        <v>322</v>
      </c>
      <c r="C5" s="154" t="s">
        <v>268</v>
      </c>
      <c r="D5" s="155">
        <v>1056772</v>
      </c>
      <c r="E5" s="156" t="s">
        <v>267</v>
      </c>
    </row>
    <row r="6" spans="1:5" ht="15">
      <c r="A6" s="153">
        <v>3</v>
      </c>
      <c r="B6" s="154" t="s">
        <v>323</v>
      </c>
      <c r="C6" s="154" t="s">
        <v>269</v>
      </c>
      <c r="D6" s="155">
        <v>1056773</v>
      </c>
      <c r="E6" s="156" t="s">
        <v>267</v>
      </c>
    </row>
    <row r="7" spans="1:5" ht="15">
      <c r="A7" s="153">
        <v>4</v>
      </c>
      <c r="B7" s="154" t="s">
        <v>324</v>
      </c>
      <c r="C7" s="154" t="s">
        <v>270</v>
      </c>
      <c r="D7" s="155">
        <v>1056733</v>
      </c>
      <c r="E7" s="156" t="s">
        <v>267</v>
      </c>
    </row>
    <row r="8" spans="1:5" ht="15">
      <c r="A8" s="153">
        <v>5</v>
      </c>
      <c r="B8" s="154" t="s">
        <v>325</v>
      </c>
      <c r="C8" s="154" t="s">
        <v>271</v>
      </c>
      <c r="D8" s="155">
        <v>1056734</v>
      </c>
      <c r="E8" s="156" t="s">
        <v>267</v>
      </c>
    </row>
    <row r="9" spans="1:5" ht="15">
      <c r="A9" s="153">
        <v>6</v>
      </c>
      <c r="B9" s="154" t="s">
        <v>326</v>
      </c>
      <c r="C9" s="154" t="s">
        <v>272</v>
      </c>
      <c r="D9" s="155">
        <v>1056774</v>
      </c>
      <c r="E9" s="156" t="s">
        <v>273</v>
      </c>
    </row>
    <row r="10" spans="1:5" ht="15">
      <c r="A10" s="153">
        <v>7</v>
      </c>
      <c r="B10" s="154" t="s">
        <v>327</v>
      </c>
      <c r="C10" s="154" t="s">
        <v>274</v>
      </c>
      <c r="D10" s="155">
        <v>1056775</v>
      </c>
      <c r="E10" s="156" t="s">
        <v>273</v>
      </c>
    </row>
    <row r="11" spans="1:5" ht="15">
      <c r="A11" s="153">
        <v>8</v>
      </c>
      <c r="B11" s="154" t="s">
        <v>328</v>
      </c>
      <c r="C11" s="154" t="s">
        <v>275</v>
      </c>
      <c r="D11" s="155">
        <v>1056776</v>
      </c>
      <c r="E11" s="156" t="s">
        <v>267</v>
      </c>
    </row>
    <row r="12" spans="1:5" ht="15">
      <c r="A12" s="153">
        <v>9</v>
      </c>
      <c r="B12" s="154" t="s">
        <v>329</v>
      </c>
      <c r="C12" s="154" t="s">
        <v>276</v>
      </c>
      <c r="D12" s="155">
        <v>1056771</v>
      </c>
      <c r="E12" s="156" t="s">
        <v>267</v>
      </c>
    </row>
    <row r="13" spans="1:5" ht="15">
      <c r="A13" s="153">
        <v>10</v>
      </c>
      <c r="B13" s="154" t="s">
        <v>330</v>
      </c>
      <c r="C13" s="154" t="s">
        <v>277</v>
      </c>
      <c r="D13" s="155">
        <v>1056836</v>
      </c>
      <c r="E13" s="156" t="s">
        <v>267</v>
      </c>
    </row>
    <row r="14" spans="1:5" ht="15">
      <c r="A14" s="153">
        <v>11</v>
      </c>
      <c r="B14" s="154" t="s">
        <v>331</v>
      </c>
      <c r="C14" s="154" t="s">
        <v>278</v>
      </c>
      <c r="D14" s="155">
        <v>1056777</v>
      </c>
      <c r="E14" s="156" t="s">
        <v>267</v>
      </c>
    </row>
    <row r="15" spans="1:5" ht="15">
      <c r="A15" s="153">
        <v>12</v>
      </c>
      <c r="B15" s="154" t="s">
        <v>332</v>
      </c>
      <c r="C15" s="154" t="s">
        <v>279</v>
      </c>
      <c r="D15" s="155">
        <v>1056778</v>
      </c>
      <c r="E15" s="156" t="s">
        <v>267</v>
      </c>
    </row>
    <row r="16" spans="1:5" ht="15">
      <c r="A16" s="153">
        <v>13</v>
      </c>
      <c r="B16" s="154" t="s">
        <v>333</v>
      </c>
      <c r="C16" s="154" t="s">
        <v>280</v>
      </c>
      <c r="D16" s="155">
        <v>1056779</v>
      </c>
      <c r="E16" s="156" t="s">
        <v>267</v>
      </c>
    </row>
    <row r="17" spans="1:5" ht="15">
      <c r="A17" s="153">
        <v>14</v>
      </c>
      <c r="B17" s="154" t="s">
        <v>334</v>
      </c>
      <c r="C17" s="154" t="s">
        <v>281</v>
      </c>
      <c r="D17" s="155">
        <v>1056838</v>
      </c>
      <c r="E17" s="156" t="s">
        <v>282</v>
      </c>
    </row>
    <row r="18" spans="1:5" ht="15">
      <c r="A18" s="153">
        <v>15</v>
      </c>
      <c r="B18" s="154" t="s">
        <v>335</v>
      </c>
      <c r="C18" s="154" t="s">
        <v>283</v>
      </c>
      <c r="D18" s="155">
        <v>1056839</v>
      </c>
      <c r="E18" s="156" t="s">
        <v>284</v>
      </c>
    </row>
    <row r="19" spans="1:5" ht="15">
      <c r="A19" s="153">
        <v>16</v>
      </c>
      <c r="B19" s="154" t="s">
        <v>336</v>
      </c>
      <c r="C19" s="154" t="s">
        <v>285</v>
      </c>
      <c r="D19" s="155">
        <v>1056780</v>
      </c>
      <c r="E19" s="156" t="s">
        <v>284</v>
      </c>
    </row>
    <row r="20" spans="1:5" ht="15">
      <c r="A20" s="153">
        <v>17</v>
      </c>
      <c r="B20" s="154" t="s">
        <v>337</v>
      </c>
      <c r="C20" s="154" t="s">
        <v>286</v>
      </c>
      <c r="D20" s="155">
        <v>1056835</v>
      </c>
      <c r="E20" s="156" t="s">
        <v>287</v>
      </c>
    </row>
    <row r="21" spans="1:5" ht="15">
      <c r="A21" s="153">
        <v>18</v>
      </c>
      <c r="B21" s="154" t="s">
        <v>338</v>
      </c>
      <c r="C21" s="154" t="s">
        <v>288</v>
      </c>
      <c r="D21" s="155">
        <v>1056844</v>
      </c>
      <c r="E21" s="156" t="s">
        <v>287</v>
      </c>
    </row>
    <row r="22" spans="1:5" ht="15">
      <c r="A22" s="153">
        <v>19</v>
      </c>
      <c r="B22" s="154" t="s">
        <v>339</v>
      </c>
      <c r="C22" s="154" t="s">
        <v>289</v>
      </c>
      <c r="D22" s="155">
        <v>1056841</v>
      </c>
      <c r="E22" s="156" t="s">
        <v>284</v>
      </c>
    </row>
    <row r="23" spans="1:5" ht="15">
      <c r="A23" s="153">
        <v>20</v>
      </c>
      <c r="B23" s="154" t="s">
        <v>340</v>
      </c>
      <c r="C23" s="154" t="s">
        <v>290</v>
      </c>
      <c r="D23" s="155">
        <v>1056837</v>
      </c>
      <c r="E23" s="156" t="s">
        <v>284</v>
      </c>
    </row>
    <row r="24" spans="1:5" ht="15">
      <c r="A24" s="153">
        <v>21</v>
      </c>
      <c r="B24" s="154" t="s">
        <v>341</v>
      </c>
      <c r="C24" s="154" t="s">
        <v>291</v>
      </c>
      <c r="D24" s="155">
        <v>1056845</v>
      </c>
      <c r="E24" s="156" t="s">
        <v>284</v>
      </c>
    </row>
    <row r="25" spans="1:5" ht="15">
      <c r="A25" s="153">
        <v>22</v>
      </c>
      <c r="B25" s="154" t="s">
        <v>342</v>
      </c>
      <c r="C25" s="154" t="s">
        <v>292</v>
      </c>
      <c r="D25" s="155">
        <v>1056880</v>
      </c>
      <c r="E25" s="156" t="s">
        <v>293</v>
      </c>
    </row>
    <row r="26" spans="1:5" ht="15">
      <c r="A26" s="153">
        <v>23</v>
      </c>
      <c r="B26" s="154" t="s">
        <v>343</v>
      </c>
      <c r="C26" s="154" t="s">
        <v>294</v>
      </c>
      <c r="D26" s="155">
        <v>1056842</v>
      </c>
      <c r="E26" s="156" t="s">
        <v>295</v>
      </c>
    </row>
    <row r="27" spans="1:5" ht="15">
      <c r="A27" s="153">
        <v>24</v>
      </c>
      <c r="B27" s="154" t="s">
        <v>344</v>
      </c>
      <c r="C27" s="154" t="s">
        <v>296</v>
      </c>
      <c r="D27" s="155">
        <v>1056883</v>
      </c>
      <c r="E27" s="156" t="s">
        <v>267</v>
      </c>
    </row>
    <row r="28" spans="1:5" ht="15">
      <c r="A28" s="153">
        <v>25</v>
      </c>
      <c r="B28" s="154" t="s">
        <v>345</v>
      </c>
      <c r="C28" s="154" t="s">
        <v>297</v>
      </c>
      <c r="D28" s="155">
        <v>1056884</v>
      </c>
      <c r="E28" s="156" t="s">
        <v>267</v>
      </c>
    </row>
    <row r="29" spans="1:5" ht="15">
      <c r="A29" s="153">
        <v>26</v>
      </c>
      <c r="B29" s="154" t="s">
        <v>346</v>
      </c>
      <c r="C29" s="154" t="s">
        <v>298</v>
      </c>
      <c r="D29" s="155">
        <v>1056885</v>
      </c>
      <c r="E29" s="156" t="s">
        <v>267</v>
      </c>
    </row>
    <row r="30" spans="1:5" ht="15">
      <c r="A30" s="153">
        <v>27</v>
      </c>
      <c r="B30" s="154" t="s">
        <v>347</v>
      </c>
      <c r="C30" s="154" t="s">
        <v>299</v>
      </c>
      <c r="D30" s="155">
        <v>1056731</v>
      </c>
      <c r="E30" s="156" t="s">
        <v>300</v>
      </c>
    </row>
    <row r="31" spans="1:5" ht="15">
      <c r="A31" s="153">
        <v>28</v>
      </c>
      <c r="B31" s="154" t="s">
        <v>348</v>
      </c>
      <c r="C31" s="154" t="s">
        <v>301</v>
      </c>
      <c r="D31" s="155">
        <v>1056881</v>
      </c>
      <c r="E31" s="156" t="s">
        <v>284</v>
      </c>
    </row>
    <row r="32" spans="1:5" ht="15">
      <c r="A32" s="153">
        <v>29</v>
      </c>
      <c r="B32" s="154" t="s">
        <v>349</v>
      </c>
      <c r="C32" s="154" t="s">
        <v>302</v>
      </c>
      <c r="D32" s="155">
        <v>1056901</v>
      </c>
      <c r="E32" s="156" t="s">
        <v>273</v>
      </c>
    </row>
    <row r="33" spans="1:5" ht="15">
      <c r="A33" s="153">
        <v>30</v>
      </c>
      <c r="B33" s="154" t="s">
        <v>350</v>
      </c>
      <c r="C33" s="154" t="s">
        <v>303</v>
      </c>
      <c r="D33" s="155">
        <v>1002586</v>
      </c>
      <c r="E33" s="156" t="s">
        <v>273</v>
      </c>
    </row>
    <row r="34" spans="1:5" ht="15">
      <c r="A34" s="153">
        <v>31</v>
      </c>
      <c r="B34" s="154" t="s">
        <v>351</v>
      </c>
      <c r="C34" s="154" t="s">
        <v>304</v>
      </c>
      <c r="D34" s="155">
        <v>1008159</v>
      </c>
      <c r="E34" s="156" t="s">
        <v>273</v>
      </c>
    </row>
    <row r="35" spans="1:5" ht="15">
      <c r="A35" s="153">
        <v>32</v>
      </c>
      <c r="B35" s="154" t="s">
        <v>352</v>
      </c>
      <c r="C35" s="154" t="s">
        <v>305</v>
      </c>
      <c r="D35" s="155">
        <v>1030051</v>
      </c>
      <c r="E35" s="156" t="s">
        <v>273</v>
      </c>
    </row>
    <row r="36" spans="1:5" ht="15">
      <c r="A36" s="153">
        <v>33</v>
      </c>
      <c r="B36" s="154" t="s">
        <v>353</v>
      </c>
      <c r="C36" s="154" t="s">
        <v>306</v>
      </c>
      <c r="D36" s="155">
        <v>1031987</v>
      </c>
      <c r="E36" s="156" t="s">
        <v>300</v>
      </c>
    </row>
    <row r="37" spans="1:5" ht="15">
      <c r="A37" s="153">
        <v>34</v>
      </c>
      <c r="B37" s="154" t="s">
        <v>354</v>
      </c>
      <c r="C37" s="154" t="s">
        <v>307</v>
      </c>
      <c r="D37" s="155">
        <v>1030875</v>
      </c>
      <c r="E37" s="156" t="s">
        <v>273</v>
      </c>
    </row>
    <row r="38" spans="1:5" ht="15">
      <c r="A38" s="153">
        <v>35</v>
      </c>
      <c r="B38" s="154" t="s">
        <v>355</v>
      </c>
      <c r="C38" s="154" t="s">
        <v>308</v>
      </c>
      <c r="D38" s="155">
        <v>1095880</v>
      </c>
      <c r="E38" s="156" t="s">
        <v>300</v>
      </c>
    </row>
    <row r="39" spans="1:5" ht="15">
      <c r="A39" s="153">
        <v>36</v>
      </c>
      <c r="B39" s="154" t="s">
        <v>356</v>
      </c>
      <c r="C39" s="154" t="s">
        <v>309</v>
      </c>
      <c r="D39" s="155">
        <v>1097009</v>
      </c>
      <c r="E39" s="156" t="s">
        <v>310</v>
      </c>
    </row>
    <row r="40" spans="1:5" ht="15">
      <c r="A40" s="153">
        <v>37</v>
      </c>
      <c r="B40" s="154" t="s">
        <v>357</v>
      </c>
      <c r="C40" s="154" t="s">
        <v>311</v>
      </c>
      <c r="D40" s="155">
        <v>1097282</v>
      </c>
      <c r="E40" s="156" t="s">
        <v>273</v>
      </c>
    </row>
    <row r="41" spans="1:5" ht="15">
      <c r="A41" s="153">
        <v>38</v>
      </c>
      <c r="B41" s="154" t="s">
        <v>358</v>
      </c>
      <c r="C41" s="154" t="s">
        <v>312</v>
      </c>
      <c r="D41" s="155">
        <v>1104234</v>
      </c>
      <c r="E41" s="156" t="s">
        <v>267</v>
      </c>
    </row>
    <row r="42" spans="1:5" ht="15">
      <c r="A42" s="153">
        <v>39</v>
      </c>
      <c r="B42" s="154" t="s">
        <v>359</v>
      </c>
      <c r="C42" s="154" t="s">
        <v>313</v>
      </c>
      <c r="D42" s="155">
        <v>1111438</v>
      </c>
      <c r="E42" s="156" t="s">
        <v>300</v>
      </c>
    </row>
    <row r="43" spans="1:5" ht="15">
      <c r="A43" s="153">
        <v>40</v>
      </c>
      <c r="B43" s="154" t="s">
        <v>360</v>
      </c>
      <c r="C43" s="154" t="s">
        <v>314</v>
      </c>
      <c r="D43" s="155">
        <v>1111255</v>
      </c>
      <c r="E43" s="156" t="s">
        <v>300</v>
      </c>
    </row>
    <row r="44" spans="1:5" ht="15">
      <c r="A44" s="153">
        <v>41</v>
      </c>
      <c r="B44" s="154" t="s">
        <v>361</v>
      </c>
      <c r="C44" s="154" t="s">
        <v>315</v>
      </c>
      <c r="D44" s="155">
        <v>1115217</v>
      </c>
      <c r="E44" s="156" t="s">
        <v>273</v>
      </c>
    </row>
    <row r="45" spans="1:5" ht="15">
      <c r="A45" s="153">
        <v>42</v>
      </c>
      <c r="B45" s="154" t="s">
        <v>362</v>
      </c>
      <c r="C45" s="154" t="s">
        <v>316</v>
      </c>
      <c r="D45" s="155">
        <v>1115412</v>
      </c>
      <c r="E45" s="156" t="s">
        <v>284</v>
      </c>
    </row>
    <row r="46" spans="1:5" ht="15">
      <c r="A46" s="153">
        <v>43</v>
      </c>
      <c r="B46" s="154" t="s">
        <v>363</v>
      </c>
      <c r="C46" s="154" t="s">
        <v>317</v>
      </c>
      <c r="D46" s="157">
        <v>3017427</v>
      </c>
      <c r="E46" s="156" t="s">
        <v>300</v>
      </c>
    </row>
    <row r="47" spans="1:5" ht="15">
      <c r="A47" s="153">
        <v>44</v>
      </c>
      <c r="B47" s="154" t="s">
        <v>364</v>
      </c>
      <c r="C47" s="154" t="s">
        <v>318</v>
      </c>
      <c r="D47" s="155">
        <v>1120994</v>
      </c>
      <c r="E47" s="156" t="s">
        <v>300</v>
      </c>
    </row>
    <row r="48" spans="1:5" ht="15">
      <c r="A48" s="153">
        <v>45</v>
      </c>
      <c r="B48" s="154" t="s">
        <v>365</v>
      </c>
      <c r="C48" s="156" t="s">
        <v>319</v>
      </c>
      <c r="D48" s="155">
        <v>1056888</v>
      </c>
      <c r="E48" s="156" t="s">
        <v>320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M46"/>
  <sheetViews>
    <sheetView showZeros="0" topLeftCell="A4" workbookViewId="0">
      <selection activeCell="A4" sqref="A4:J4"/>
    </sheetView>
  </sheetViews>
  <sheetFormatPr defaultColWidth="8.625" defaultRowHeight="15"/>
  <cols>
    <col min="1" max="1" width="4.625" style="9" customWidth="1"/>
    <col min="2" max="2" width="24.625" style="9" customWidth="1"/>
    <col min="3" max="3" width="13.25" style="9" customWidth="1"/>
    <col min="4" max="4" width="19.375" style="9" customWidth="1"/>
    <col min="5" max="5" width="25.875" style="9" customWidth="1"/>
    <col min="6" max="6" width="6.375" style="10" customWidth="1"/>
    <col min="7" max="7" width="6.625" style="10" customWidth="1"/>
    <col min="8" max="8" width="8.625" style="11"/>
    <col min="9" max="9" width="7.75" style="11" customWidth="1"/>
    <col min="10" max="10" width="8.25" style="11" customWidth="1"/>
    <col min="11" max="16384" width="8.625" style="9"/>
  </cols>
  <sheetData>
    <row r="1" spans="1:13" ht="17.25" customHeight="1">
      <c r="G1" s="213" t="s">
        <v>220</v>
      </c>
      <c r="H1" s="213"/>
      <c r="I1" s="213"/>
      <c r="J1" s="213"/>
    </row>
    <row r="2" spans="1:13" ht="5.25" customHeight="1">
      <c r="A2" s="1"/>
      <c r="M2" s="1"/>
    </row>
    <row r="3" spans="1:13" ht="15.75">
      <c r="A3" s="214" t="str">
        <f>"TỔNG HỢP DANH MỤC DỰ ÁN SẢN XUẤT - THỬ NGHIỆM NĂM "&amp;NamBC</f>
        <v>TỔNG HỢP DANH MỤC DỰ ÁN SẢN XUẤT - THỬ NGHIỆM NĂM 2016</v>
      </c>
      <c r="B3" s="214"/>
      <c r="C3" s="214"/>
      <c r="D3" s="214"/>
      <c r="E3" s="214"/>
      <c r="F3" s="214"/>
      <c r="G3" s="214"/>
      <c r="H3" s="214"/>
      <c r="I3" s="214"/>
      <c r="J3" s="214"/>
    </row>
    <row r="4" spans="1:13" ht="15.75">
      <c r="A4" s="215" t="s">
        <v>0</v>
      </c>
      <c r="B4" s="215"/>
      <c r="C4" s="215"/>
      <c r="D4" s="215"/>
      <c r="E4" s="215"/>
      <c r="F4" s="215"/>
      <c r="G4" s="215"/>
      <c r="H4" s="215"/>
      <c r="I4" s="215"/>
      <c r="J4" s="215"/>
    </row>
    <row r="5" spans="1:13" ht="9" customHeight="1">
      <c r="A5" s="15"/>
      <c r="B5" s="15"/>
      <c r="C5" s="15"/>
      <c r="D5" s="15"/>
      <c r="E5" s="15"/>
      <c r="F5" s="15"/>
      <c r="G5" s="15"/>
      <c r="H5" s="15"/>
      <c r="I5" s="15"/>
      <c r="J5" s="15"/>
    </row>
    <row r="6" spans="1:13" ht="15.75">
      <c r="A6" s="25" t="s">
        <v>54</v>
      </c>
      <c r="B6" s="15"/>
      <c r="C6" s="15"/>
      <c r="D6" s="15"/>
      <c r="E6" s="15"/>
      <c r="F6" s="15"/>
      <c r="G6" s="15"/>
      <c r="H6" s="15"/>
      <c r="I6" s="15"/>
      <c r="J6" s="15"/>
    </row>
    <row r="7" spans="1:13" ht="4.5" customHeight="1"/>
    <row r="8" spans="1:13" ht="15.75">
      <c r="A8" s="205" t="s">
        <v>1</v>
      </c>
      <c r="B8" s="205" t="s">
        <v>2</v>
      </c>
      <c r="C8" s="208" t="s">
        <v>55</v>
      </c>
      <c r="D8" s="205" t="s">
        <v>56</v>
      </c>
      <c r="E8" s="210" t="s">
        <v>258</v>
      </c>
      <c r="F8" s="208" t="s">
        <v>4</v>
      </c>
      <c r="G8" s="212"/>
      <c r="H8" s="205" t="s">
        <v>5</v>
      </c>
      <c r="I8" s="205"/>
      <c r="J8" s="205"/>
      <c r="K8" s="35"/>
      <c r="L8" s="36"/>
      <c r="M8" s="36"/>
    </row>
    <row r="9" spans="1:13" ht="35.25" customHeight="1">
      <c r="A9" s="205"/>
      <c r="B9" s="205"/>
      <c r="C9" s="209"/>
      <c r="D9" s="205"/>
      <c r="E9" s="211"/>
      <c r="F9" s="3" t="s">
        <v>6</v>
      </c>
      <c r="G9" s="3" t="s">
        <v>7</v>
      </c>
      <c r="H9" s="4" t="s">
        <v>8</v>
      </c>
      <c r="I9" s="4" t="s">
        <v>9</v>
      </c>
      <c r="J9" s="4" t="str">
        <f>"Năm "&amp;NamBC</f>
        <v>Năm 2016</v>
      </c>
      <c r="K9" s="35"/>
      <c r="L9" s="36"/>
      <c r="M9" s="36"/>
    </row>
    <row r="10" spans="1:13" ht="15.75">
      <c r="A10" s="6" t="s">
        <v>10</v>
      </c>
      <c r="B10" s="206" t="str">
        <f>"Các dự án kết thúc năm "&amp;NamBC</f>
        <v>Các dự án kết thúc năm 2016</v>
      </c>
      <c r="C10" s="206"/>
      <c r="D10" s="206"/>
      <c r="E10" s="206"/>
      <c r="F10" s="6"/>
      <c r="G10" s="5"/>
      <c r="H10" s="12">
        <f>SUM(H11:H15)</f>
        <v>0</v>
      </c>
      <c r="I10" s="12">
        <f t="shared" ref="I10:J10" si="0">SUM(I11:I15)</f>
        <v>0</v>
      </c>
      <c r="J10" s="12">
        <f t="shared" si="0"/>
        <v>0</v>
      </c>
      <c r="K10" s="35"/>
      <c r="L10" s="36"/>
      <c r="M10" s="36"/>
    </row>
    <row r="11" spans="1:13" ht="15.75">
      <c r="A11" s="5" t="str">
        <f>IF(B11&lt;&gt;"",MAX($A$10:A10)+1,"")</f>
        <v/>
      </c>
      <c r="B11" s="7"/>
      <c r="C11" s="7"/>
      <c r="D11" s="7"/>
      <c r="E11" s="7"/>
      <c r="F11" s="5"/>
      <c r="G11" s="5"/>
      <c r="H11" s="12">
        <f>SUM(I11:J11)</f>
        <v>0</v>
      </c>
      <c r="I11" s="12"/>
      <c r="J11" s="12"/>
    </row>
    <row r="12" spans="1:13" ht="15.75">
      <c r="A12" s="5" t="str">
        <f>IF(B12&lt;&gt;"",MAX($A$10:A11)+1,"")</f>
        <v/>
      </c>
      <c r="B12" s="7"/>
      <c r="C12" s="7"/>
      <c r="D12" s="7"/>
      <c r="E12" s="7"/>
      <c r="F12" s="5"/>
      <c r="G12" s="5"/>
      <c r="H12" s="12">
        <f t="shared" ref="H12:H15" si="1">SUM(I12:J12)</f>
        <v>0</v>
      </c>
      <c r="I12" s="12"/>
      <c r="J12" s="12"/>
    </row>
    <row r="13" spans="1:13" ht="15.75" hidden="1">
      <c r="A13" s="5" t="str">
        <f>IF(B13&lt;&gt;"",MAX($A$10:A12)+1,"")</f>
        <v/>
      </c>
      <c r="B13" s="7"/>
      <c r="C13" s="7"/>
      <c r="D13" s="7"/>
      <c r="E13" s="7"/>
      <c r="F13" s="5"/>
      <c r="G13" s="5"/>
      <c r="H13" s="12">
        <f t="shared" si="1"/>
        <v>0</v>
      </c>
      <c r="I13" s="12"/>
      <c r="J13" s="12"/>
    </row>
    <row r="14" spans="1:13" ht="15.75" hidden="1">
      <c r="A14" s="5" t="str">
        <f>IF(B14&lt;&gt;"",MAX($A$10:A13)+1,"")</f>
        <v/>
      </c>
      <c r="B14" s="7"/>
      <c r="C14" s="7"/>
      <c r="D14" s="7"/>
      <c r="E14" s="7"/>
      <c r="F14" s="5"/>
      <c r="G14" s="5"/>
      <c r="H14" s="12">
        <f t="shared" si="1"/>
        <v>0</v>
      </c>
      <c r="I14" s="12"/>
      <c r="J14" s="12"/>
    </row>
    <row r="15" spans="1:13" ht="15.75" hidden="1">
      <c r="A15" s="5" t="str">
        <f>IF(B15&lt;&gt;"",MAX($A$10:A14)+1,"")</f>
        <v/>
      </c>
      <c r="B15" s="7"/>
      <c r="C15" s="7"/>
      <c r="D15" s="7"/>
      <c r="E15" s="7"/>
      <c r="F15" s="5"/>
      <c r="G15" s="5"/>
      <c r="H15" s="12">
        <f t="shared" si="1"/>
        <v>0</v>
      </c>
      <c r="I15" s="12"/>
      <c r="J15" s="12"/>
    </row>
    <row r="16" spans="1:13" ht="15.75" customHeight="1">
      <c r="A16" s="6" t="s">
        <v>28</v>
      </c>
      <c r="B16" s="206" t="s">
        <v>67</v>
      </c>
      <c r="C16" s="206"/>
      <c r="D16" s="206"/>
      <c r="E16" s="206"/>
      <c r="F16" s="6"/>
      <c r="G16" s="6"/>
      <c r="H16" s="14">
        <f>SUM(H17:H21)</f>
        <v>0</v>
      </c>
      <c r="I16" s="14">
        <f t="shared" ref="I16:J16" si="2">SUM(I17:I21)</f>
        <v>0</v>
      </c>
      <c r="J16" s="14">
        <f t="shared" si="2"/>
        <v>0</v>
      </c>
    </row>
    <row r="17" spans="1:10" ht="15.75">
      <c r="A17" s="5" t="str">
        <f>IF(B17&lt;&gt;"",MAX($A$16:A16)+1,"")</f>
        <v/>
      </c>
      <c r="B17" s="7"/>
      <c r="C17" s="7"/>
      <c r="D17" s="7"/>
      <c r="E17" s="7"/>
      <c r="F17" s="5"/>
      <c r="G17" s="5"/>
      <c r="H17" s="12">
        <f>SUM(I17:J17)</f>
        <v>0</v>
      </c>
      <c r="I17" s="12"/>
      <c r="J17" s="12"/>
    </row>
    <row r="18" spans="1:10" ht="15.75">
      <c r="A18" s="5" t="str">
        <f>IF(B18&lt;&gt;"",MAX($A$16:A17)+1,"")</f>
        <v/>
      </c>
      <c r="B18" s="7"/>
      <c r="C18" s="7"/>
      <c r="D18" s="7"/>
      <c r="E18" s="7"/>
      <c r="F18" s="5"/>
      <c r="G18" s="5"/>
      <c r="H18" s="12">
        <f t="shared" ref="H18:H21" si="3">SUM(I18:J18)</f>
        <v>0</v>
      </c>
      <c r="I18" s="12"/>
      <c r="J18" s="12"/>
    </row>
    <row r="19" spans="1:10" ht="15.75" hidden="1">
      <c r="A19" s="5" t="str">
        <f>IF(B19&lt;&gt;"",MAX($A$16:A18)+1,"")</f>
        <v/>
      </c>
      <c r="B19" s="7"/>
      <c r="C19" s="7"/>
      <c r="D19" s="7"/>
      <c r="E19" s="7"/>
      <c r="F19" s="5"/>
      <c r="G19" s="5"/>
      <c r="H19" s="12">
        <f t="shared" si="3"/>
        <v>0</v>
      </c>
      <c r="I19" s="12"/>
      <c r="J19" s="12"/>
    </row>
    <row r="20" spans="1:10" ht="15.75" hidden="1">
      <c r="A20" s="5" t="str">
        <f>IF(B20&lt;&gt;"",MAX($A$16:A19)+1,"")</f>
        <v/>
      </c>
      <c r="B20" s="7"/>
      <c r="C20" s="7"/>
      <c r="D20" s="7"/>
      <c r="E20" s="7"/>
      <c r="F20" s="5"/>
      <c r="G20" s="5"/>
      <c r="H20" s="12">
        <f t="shared" si="3"/>
        <v>0</v>
      </c>
      <c r="I20" s="12"/>
      <c r="J20" s="12"/>
    </row>
    <row r="21" spans="1:10" ht="15.75" hidden="1">
      <c r="A21" s="5" t="str">
        <f>IF(B21&lt;&gt;"",MAX($A$16:A20)+1,"")</f>
        <v/>
      </c>
      <c r="B21" s="7"/>
      <c r="C21" s="7"/>
      <c r="D21" s="7"/>
      <c r="E21" s="7"/>
      <c r="F21" s="5"/>
      <c r="G21" s="5"/>
      <c r="H21" s="12">
        <f t="shared" si="3"/>
        <v>0</v>
      </c>
      <c r="I21" s="12"/>
      <c r="J21" s="12"/>
    </row>
    <row r="22" spans="1:10" s="27" customFormat="1" ht="15.75" customHeight="1">
      <c r="A22" s="26"/>
      <c r="B22" s="28" t="s">
        <v>57</v>
      </c>
      <c r="C22" s="26"/>
      <c r="D22" s="26"/>
      <c r="E22" s="26"/>
      <c r="F22" s="26"/>
      <c r="G22" s="26"/>
      <c r="H22" s="26">
        <f>SUM(H10,H16)</f>
        <v>0</v>
      </c>
      <c r="I22" s="26">
        <f>SUM(I10,I16)</f>
        <v>0</v>
      </c>
      <c r="J22" s="26">
        <f>SUM(J10,J16)</f>
        <v>0</v>
      </c>
    </row>
    <row r="23" spans="1:10" customFormat="1" ht="11.25" customHeight="1"/>
    <row r="24" spans="1:10" customFormat="1" ht="15.75" customHeight="1">
      <c r="A24" s="25" t="s">
        <v>58</v>
      </c>
      <c r="B24" s="15"/>
      <c r="C24" s="15"/>
      <c r="D24" s="15"/>
      <c r="E24" s="15"/>
      <c r="F24" s="15"/>
      <c r="G24" s="15"/>
      <c r="H24" s="15"/>
      <c r="I24" s="15"/>
      <c r="J24" s="15"/>
    </row>
    <row r="25" spans="1:10" customFormat="1" ht="7.5" customHeight="1">
      <c r="A25" s="9"/>
      <c r="B25" s="9"/>
      <c r="C25" s="9"/>
      <c r="D25" s="9"/>
      <c r="E25" s="9"/>
      <c r="F25" s="10"/>
      <c r="G25" s="10"/>
      <c r="H25" s="11"/>
      <c r="I25" s="11"/>
      <c r="J25" s="11"/>
    </row>
    <row r="26" spans="1:10" customFormat="1" ht="15.75">
      <c r="A26" s="205" t="s">
        <v>1</v>
      </c>
      <c r="B26" s="205" t="s">
        <v>2</v>
      </c>
      <c r="C26" s="208" t="s">
        <v>55</v>
      </c>
      <c r="D26" s="205" t="s">
        <v>56</v>
      </c>
      <c r="E26" s="210" t="s">
        <v>258</v>
      </c>
      <c r="F26" s="208" t="s">
        <v>4</v>
      </c>
      <c r="G26" s="212"/>
      <c r="H26" s="205" t="s">
        <v>5</v>
      </c>
      <c r="I26" s="205"/>
      <c r="J26" s="205"/>
    </row>
    <row r="27" spans="1:10" customFormat="1" ht="31.5">
      <c r="A27" s="205"/>
      <c r="B27" s="205"/>
      <c r="C27" s="209"/>
      <c r="D27" s="205"/>
      <c r="E27" s="211"/>
      <c r="F27" s="3" t="s">
        <v>6</v>
      </c>
      <c r="G27" s="3" t="s">
        <v>7</v>
      </c>
      <c r="H27" s="4" t="s">
        <v>8</v>
      </c>
      <c r="I27" s="4" t="s">
        <v>9</v>
      </c>
      <c r="J27" s="4" t="str">
        <f>"Năm "&amp;NamBC</f>
        <v>Năm 2016</v>
      </c>
    </row>
    <row r="28" spans="1:10" customFormat="1" ht="15.75">
      <c r="A28" s="6" t="s">
        <v>10</v>
      </c>
      <c r="B28" s="206" t="str">
        <f>"Các dự án kết thúc năm "&amp;NamBC</f>
        <v>Các dự án kết thúc năm 2016</v>
      </c>
      <c r="C28" s="206"/>
      <c r="D28" s="206"/>
      <c r="E28" s="206"/>
      <c r="F28" s="6"/>
      <c r="G28" s="5"/>
      <c r="H28" s="12">
        <f>SUM(H29:H33)</f>
        <v>0</v>
      </c>
      <c r="I28" s="12">
        <f>SUM(I29:I33)</f>
        <v>0</v>
      </c>
      <c r="J28" s="12">
        <f>SUM(J29:J33)</f>
        <v>0</v>
      </c>
    </row>
    <row r="29" spans="1:10" customFormat="1" ht="15.75">
      <c r="A29" s="5" t="str">
        <f>IF(B29&lt;&gt;"",MAX($A$5:A28)+1,"")</f>
        <v/>
      </c>
      <c r="B29" s="7"/>
      <c r="C29" s="7"/>
      <c r="D29" s="7"/>
      <c r="E29" s="7"/>
      <c r="F29" s="5"/>
      <c r="G29" s="5"/>
      <c r="H29" s="12">
        <f>SUM(I29:J29)</f>
        <v>0</v>
      </c>
      <c r="I29" s="12"/>
      <c r="J29" s="12"/>
    </row>
    <row r="30" spans="1:10" customFormat="1" ht="15.75">
      <c r="A30" s="5" t="str">
        <f>IF(B30&lt;&gt;"",MAX($A$5:A29)+1,"")</f>
        <v/>
      </c>
      <c r="B30" s="7"/>
      <c r="C30" s="7"/>
      <c r="D30" s="7"/>
      <c r="E30" s="7"/>
      <c r="F30" s="5"/>
      <c r="G30" s="5"/>
      <c r="H30" s="12">
        <f t="shared" ref="H30:H33" si="4">SUM(I30:J30)</f>
        <v>0</v>
      </c>
      <c r="I30" s="12"/>
      <c r="J30" s="12"/>
    </row>
    <row r="31" spans="1:10" customFormat="1" ht="15.75" hidden="1">
      <c r="A31" s="5" t="str">
        <f>IF(B31&lt;&gt;"",MAX($A$5:A30)+1,"")</f>
        <v/>
      </c>
      <c r="B31" s="7"/>
      <c r="C31" s="7"/>
      <c r="D31" s="7"/>
      <c r="E31" s="7"/>
      <c r="F31" s="5"/>
      <c r="G31" s="5"/>
      <c r="H31" s="12">
        <f t="shared" si="4"/>
        <v>0</v>
      </c>
      <c r="I31" s="12"/>
      <c r="J31" s="12"/>
    </row>
    <row r="32" spans="1:10" customFormat="1" ht="15.75" hidden="1">
      <c r="A32" s="5" t="str">
        <f>IF(B32&lt;&gt;"",MAX($A$5:A31)+1,"")</f>
        <v/>
      </c>
      <c r="B32" s="7"/>
      <c r="C32" s="7"/>
      <c r="D32" s="7"/>
      <c r="E32" s="7"/>
      <c r="F32" s="5"/>
      <c r="G32" s="5"/>
      <c r="H32" s="12">
        <f t="shared" si="4"/>
        <v>0</v>
      </c>
      <c r="I32" s="12"/>
      <c r="J32" s="12"/>
    </row>
    <row r="33" spans="1:10" customFormat="1" ht="15.75" hidden="1">
      <c r="A33" s="5" t="str">
        <f>IF(B33&lt;&gt;"",MAX($A$5:A32)+1,"")</f>
        <v/>
      </c>
      <c r="B33" s="7"/>
      <c r="C33" s="7"/>
      <c r="D33" s="7"/>
      <c r="E33" s="7"/>
      <c r="F33" s="5"/>
      <c r="G33" s="5"/>
      <c r="H33" s="12">
        <f t="shared" si="4"/>
        <v>0</v>
      </c>
      <c r="I33" s="12"/>
      <c r="J33" s="12"/>
    </row>
    <row r="34" spans="1:10" customFormat="1" ht="15.75">
      <c r="A34" s="6" t="s">
        <v>28</v>
      </c>
      <c r="B34" s="206" t="s">
        <v>67</v>
      </c>
      <c r="C34" s="206"/>
      <c r="D34" s="206"/>
      <c r="E34" s="206"/>
      <c r="F34" s="6"/>
      <c r="G34" s="6"/>
      <c r="H34" s="14">
        <f>SUM(H35:H39)</f>
        <v>0</v>
      </c>
      <c r="I34" s="14">
        <f t="shared" ref="I34:J34" si="5">SUM(I35:I39)</f>
        <v>0</v>
      </c>
      <c r="J34" s="14">
        <f t="shared" si="5"/>
        <v>0</v>
      </c>
    </row>
    <row r="35" spans="1:10" customFormat="1" ht="15.75">
      <c r="A35" s="5" t="str">
        <f>IF(B35&lt;&gt;"",MAX($A$13:A34)+1,"")</f>
        <v/>
      </c>
      <c r="B35" s="7"/>
      <c r="C35" s="7"/>
      <c r="D35" s="7"/>
      <c r="E35" s="7"/>
      <c r="F35" s="5"/>
      <c r="G35" s="5"/>
      <c r="H35" s="12">
        <f>SUM(I35:J35)</f>
        <v>0</v>
      </c>
      <c r="I35" s="12"/>
      <c r="J35" s="12"/>
    </row>
    <row r="36" spans="1:10" customFormat="1" ht="15.75">
      <c r="A36" s="5" t="str">
        <f>IF(B36&lt;&gt;"",MAX($A$13:A35)+1,"")</f>
        <v/>
      </c>
      <c r="B36" s="7"/>
      <c r="C36" s="7"/>
      <c r="D36" s="7"/>
      <c r="E36" s="7"/>
      <c r="F36" s="5"/>
      <c r="G36" s="5"/>
      <c r="H36" s="12">
        <f t="shared" ref="H36:H39" si="6">SUM(I36:J36)</f>
        <v>0</v>
      </c>
      <c r="I36" s="12"/>
      <c r="J36" s="12"/>
    </row>
    <row r="37" spans="1:10" ht="15.75" hidden="1">
      <c r="A37" s="5" t="str">
        <f>IF(B37&lt;&gt;"",MAX($A$13:A36)+1,"")</f>
        <v/>
      </c>
      <c r="B37" s="7"/>
      <c r="C37" s="7"/>
      <c r="D37" s="7"/>
      <c r="E37" s="7"/>
      <c r="F37" s="5"/>
      <c r="G37" s="5"/>
      <c r="H37" s="12">
        <f t="shared" si="6"/>
        <v>0</v>
      </c>
      <c r="I37" s="12"/>
      <c r="J37" s="12"/>
    </row>
    <row r="38" spans="1:10" ht="15.75" hidden="1">
      <c r="A38" s="5" t="str">
        <f>IF(B38&lt;&gt;"",MAX($A$13:A37)+1,"")</f>
        <v/>
      </c>
      <c r="B38" s="7"/>
      <c r="C38" s="7"/>
      <c r="D38" s="7"/>
      <c r="E38" s="7"/>
      <c r="F38" s="5"/>
      <c r="G38" s="5"/>
      <c r="H38" s="12">
        <f t="shared" si="6"/>
        <v>0</v>
      </c>
      <c r="I38" s="12"/>
      <c r="J38" s="12"/>
    </row>
    <row r="39" spans="1:10" ht="15.75" hidden="1">
      <c r="A39" s="5" t="str">
        <f>IF(B39&lt;&gt;"",MAX($A$13:A38)+1,"")</f>
        <v/>
      </c>
      <c r="B39" s="7"/>
      <c r="C39" s="7"/>
      <c r="D39" s="7"/>
      <c r="E39" s="7"/>
      <c r="F39" s="5"/>
      <c r="G39" s="5"/>
      <c r="H39" s="12">
        <f t="shared" si="6"/>
        <v>0</v>
      </c>
      <c r="I39" s="12"/>
      <c r="J39" s="12"/>
    </row>
    <row r="40" spans="1:10" ht="15.75">
      <c r="A40" s="26"/>
      <c r="B40" s="28" t="s">
        <v>57</v>
      </c>
      <c r="C40" s="26"/>
      <c r="D40" s="26"/>
      <c r="E40" s="26"/>
      <c r="F40" s="26"/>
      <c r="G40" s="26"/>
      <c r="H40" s="26">
        <f>SUM(H28,H34)</f>
        <v>0</v>
      </c>
      <c r="I40" s="26">
        <f>SUM(I28,I34)</f>
        <v>0</v>
      </c>
      <c r="J40" s="26">
        <f>SUM(J28,J34)</f>
        <v>0</v>
      </c>
    </row>
    <row r="41" spans="1:10" ht="12.75" customHeight="1">
      <c r="A41"/>
      <c r="B41"/>
      <c r="C41"/>
      <c r="D41"/>
      <c r="E41"/>
      <c r="F41"/>
      <c r="G41"/>
      <c r="H41"/>
      <c r="I41"/>
      <c r="J41"/>
    </row>
    <row r="42" spans="1:10" ht="15.75">
      <c r="A42" s="217" t="s">
        <v>250</v>
      </c>
      <c r="B42" s="217"/>
      <c r="C42" s="29"/>
      <c r="D42" s="29"/>
      <c r="E42" s="27"/>
      <c r="F42" s="197" t="str">
        <f>"............,  ngày ...  tháng  ... năm "&amp;NamBC</f>
        <v>............,  ngày ...  tháng  ... năm 2016</v>
      </c>
      <c r="G42" s="197"/>
      <c r="H42" s="197"/>
      <c r="I42" s="197"/>
      <c r="J42" s="197"/>
    </row>
    <row r="43" spans="1:10" ht="15.75">
      <c r="A43" s="129" t="s">
        <v>61</v>
      </c>
      <c r="B43" s="216" t="s">
        <v>59</v>
      </c>
      <c r="C43" s="216"/>
      <c r="D43" s="216"/>
      <c r="E43" s="27"/>
      <c r="F43" s="200" t="s">
        <v>34</v>
      </c>
      <c r="G43" s="200"/>
      <c r="H43" s="200"/>
      <c r="I43" s="200"/>
      <c r="J43" s="200"/>
    </row>
    <row r="44" spans="1:10" ht="15.75">
      <c r="A44" s="129"/>
      <c r="B44" s="216"/>
      <c r="C44" s="216"/>
      <c r="D44" s="216"/>
      <c r="E44" s="27"/>
      <c r="F44" s="197" t="s">
        <v>35</v>
      </c>
      <c r="G44" s="197"/>
      <c r="H44" s="197"/>
      <c r="I44" s="197"/>
      <c r="J44" s="197"/>
    </row>
    <row r="45" spans="1:10" ht="15.75">
      <c r="A45" s="129" t="s">
        <v>61</v>
      </c>
      <c r="B45" s="216" t="s">
        <v>60</v>
      </c>
      <c r="C45" s="216"/>
      <c r="D45" s="216"/>
      <c r="E45" s="27"/>
      <c r="F45" s="27"/>
      <c r="G45" s="27"/>
      <c r="H45" s="27"/>
      <c r="I45" s="27"/>
      <c r="J45" s="27"/>
    </row>
    <row r="46" spans="1:10" ht="15.75">
      <c r="A46" s="29"/>
      <c r="B46" s="216"/>
      <c r="C46" s="216"/>
      <c r="D46" s="216"/>
      <c r="E46" s="27"/>
      <c r="F46" s="27"/>
      <c r="G46" s="27"/>
      <c r="H46" s="27"/>
      <c r="I46" s="27"/>
      <c r="J46" s="27"/>
    </row>
  </sheetData>
  <sheetProtection formatCells="0" formatColumns="0" formatRows="0" insertRows="0"/>
  <protectedRanges>
    <protectedRange sqref="B11:G15 B17:G21" name="Range2"/>
    <protectedRange sqref="H11:J15 H17:J21" name="Range3"/>
    <protectedRange sqref="F42:J46" name="Range4"/>
    <protectedRange sqref="H29:J33 H35:J39" name="Range3_1"/>
    <protectedRange sqref="B29:G33 B35:G39" name="Range2_1"/>
    <protectedRange sqref="A4:C4" name="Range1_1"/>
  </protectedRanges>
  <mergeCells count="27">
    <mergeCell ref="B10:E10"/>
    <mergeCell ref="B16:E16"/>
    <mergeCell ref="G1:J1"/>
    <mergeCell ref="A3:J3"/>
    <mergeCell ref="A4:J4"/>
    <mergeCell ref="A8:A9"/>
    <mergeCell ref="B8:B9"/>
    <mergeCell ref="C8:C9"/>
    <mergeCell ref="D8:D9"/>
    <mergeCell ref="E8:E9"/>
    <mergeCell ref="F8:G8"/>
    <mergeCell ref="H8:J8"/>
    <mergeCell ref="B43:D44"/>
    <mergeCell ref="F43:J43"/>
    <mergeCell ref="F44:J44"/>
    <mergeCell ref="B45:D46"/>
    <mergeCell ref="F26:G26"/>
    <mergeCell ref="H26:J26"/>
    <mergeCell ref="B28:E28"/>
    <mergeCell ref="B34:E34"/>
    <mergeCell ref="A42:B42"/>
    <mergeCell ref="F42:J42"/>
    <mergeCell ref="A26:A27"/>
    <mergeCell ref="B26:B27"/>
    <mergeCell ref="C26:C27"/>
    <mergeCell ref="D26:D27"/>
    <mergeCell ref="E26:E27"/>
  </mergeCells>
  <dataValidations count="2">
    <dataValidation type="whole" allowBlank="1" showInputMessage="1" showErrorMessage="1" sqref="H28:J40 H10:J22">
      <formula1>0</formula1>
      <formula2>100000</formula2>
    </dataValidation>
    <dataValidation type="list" allowBlank="1" showInputMessage="1" showErrorMessage="1" sqref="A4:J4">
      <formula1>CacDV</formula1>
    </dataValidation>
  </dataValidations>
  <printOptions horizontalCentered="1"/>
  <pageMargins left="0.39370078740157483" right="0.39370078740157483" top="0.78740157480314965" bottom="0.39370078740157483" header="0.31496062992125984" footer="0.29527559055118113"/>
  <pageSetup paperSize="9" orientation="landscape" verticalDpi="0" r:id="rId1"/>
  <headerFooter>
    <oddFooter>&amp;R&amp;"Times New Roman,Regular"&amp;12&amp;[&amp;P+9&amp;]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L58"/>
  <sheetViews>
    <sheetView showZeros="0" workbookViewId="0">
      <selection activeCell="A4" sqref="A4:I4"/>
    </sheetView>
  </sheetViews>
  <sheetFormatPr defaultColWidth="8.625" defaultRowHeight="15"/>
  <cols>
    <col min="1" max="1" width="4.625" style="9" customWidth="1"/>
    <col min="2" max="2" width="18.375" style="9" customWidth="1"/>
    <col min="3" max="3" width="18.875" style="9" customWidth="1"/>
    <col min="4" max="4" width="23.5" style="9" customWidth="1"/>
    <col min="5" max="5" width="22.875" style="9" customWidth="1"/>
    <col min="6" max="6" width="8.875" style="10" customWidth="1"/>
    <col min="7" max="7" width="9.125" style="10" customWidth="1"/>
    <col min="8" max="8" width="10.375" style="11" customWidth="1"/>
    <col min="9" max="9" width="10.25" style="11" customWidth="1"/>
    <col min="10" max="16384" width="8.625" style="9"/>
  </cols>
  <sheetData>
    <row r="1" spans="1:12" ht="17.25" customHeight="1">
      <c r="G1" s="213" t="s">
        <v>413</v>
      </c>
      <c r="H1" s="213"/>
      <c r="I1" s="213"/>
    </row>
    <row r="2" spans="1:12" ht="15.75">
      <c r="A2" s="1"/>
      <c r="L2" s="1"/>
    </row>
    <row r="3" spans="1:12" ht="15.75">
      <c r="A3" s="214" t="str">
        <f>"TỔNG HỢP DANH MỤC HỢP ĐỒNG KHCN NĂM "&amp;NamBC</f>
        <v>TỔNG HỢP DANH MỤC HỢP ĐỒNG KHCN NĂM 2016</v>
      </c>
      <c r="B3" s="214"/>
      <c r="C3" s="214"/>
      <c r="D3" s="214"/>
      <c r="E3" s="214"/>
      <c r="F3" s="214"/>
      <c r="G3" s="214"/>
      <c r="H3" s="214"/>
      <c r="I3" s="214"/>
    </row>
    <row r="4" spans="1:12" ht="15.75">
      <c r="A4" s="215" t="s">
        <v>0</v>
      </c>
      <c r="B4" s="215"/>
      <c r="C4" s="215"/>
      <c r="D4" s="215"/>
      <c r="E4" s="215"/>
      <c r="F4" s="215"/>
      <c r="G4" s="215"/>
      <c r="H4" s="215"/>
      <c r="I4" s="215"/>
      <c r="J4" s="158"/>
    </row>
    <row r="5" spans="1:12" ht="15.75">
      <c r="A5" s="15"/>
      <c r="B5" s="15"/>
      <c r="C5" s="15"/>
      <c r="D5" s="15"/>
      <c r="E5" s="15"/>
      <c r="F5" s="15"/>
      <c r="G5" s="15"/>
      <c r="H5" s="15"/>
      <c r="I5" s="15"/>
    </row>
    <row r="6" spans="1:12" ht="32.25" customHeight="1">
      <c r="A6" s="219" t="s">
        <v>68</v>
      </c>
      <c r="B6" s="219"/>
      <c r="C6" s="219"/>
      <c r="D6" s="219"/>
      <c r="E6" s="219"/>
      <c r="F6" s="219"/>
      <c r="G6" s="219"/>
      <c r="H6" s="219"/>
      <c r="I6" s="219"/>
    </row>
    <row r="7" spans="1:12" ht="8.25" customHeight="1"/>
    <row r="8" spans="1:12" ht="33.75" customHeight="1">
      <c r="A8" s="205" t="s">
        <v>1</v>
      </c>
      <c r="B8" s="205" t="s">
        <v>62</v>
      </c>
      <c r="C8" s="208" t="s">
        <v>63</v>
      </c>
      <c r="D8" s="205" t="s">
        <v>64</v>
      </c>
      <c r="E8" s="210" t="s">
        <v>259</v>
      </c>
      <c r="F8" s="208" t="s">
        <v>65</v>
      </c>
      <c r="G8" s="212"/>
      <c r="H8" s="205" t="s">
        <v>5</v>
      </c>
      <c r="I8" s="205"/>
      <c r="J8" s="35"/>
      <c r="K8" s="36"/>
      <c r="L8" s="36"/>
    </row>
    <row r="9" spans="1:12" ht="35.25" customHeight="1">
      <c r="A9" s="205"/>
      <c r="B9" s="205"/>
      <c r="C9" s="209"/>
      <c r="D9" s="205"/>
      <c r="E9" s="211"/>
      <c r="F9" s="3" t="s">
        <v>6</v>
      </c>
      <c r="G9" s="3" t="s">
        <v>7</v>
      </c>
      <c r="H9" s="4" t="s">
        <v>8</v>
      </c>
      <c r="I9" s="4" t="str">
        <f>"Năm "&amp;NamBC&amp;" nhận được"</f>
        <v>Năm 2016 nhận được</v>
      </c>
      <c r="J9" s="35"/>
      <c r="K9" s="36"/>
      <c r="L9" s="36"/>
    </row>
    <row r="10" spans="1:12" ht="15.75">
      <c r="A10" s="6" t="s">
        <v>10</v>
      </c>
      <c r="B10" s="206" t="str">
        <f>"Các hợp đồng kết thúc năm "&amp;NamBC</f>
        <v>Các hợp đồng kết thúc năm 2016</v>
      </c>
      <c r="C10" s="206"/>
      <c r="D10" s="206"/>
      <c r="E10" s="206"/>
      <c r="F10" s="6"/>
      <c r="G10" s="5"/>
      <c r="H10" s="12">
        <f>SUM(H11:H16)</f>
        <v>0</v>
      </c>
      <c r="I10" s="12">
        <f t="shared" ref="I10" si="0">SUM(I11:I16)</f>
        <v>0</v>
      </c>
      <c r="J10" s="35"/>
      <c r="K10" s="36"/>
      <c r="L10" s="36"/>
    </row>
    <row r="11" spans="1:12" ht="15.75">
      <c r="A11" s="5" t="str">
        <f>IF(B11&lt;&gt;"",MAX($A$10:A10)+1,"")</f>
        <v/>
      </c>
      <c r="B11" s="7"/>
      <c r="C11" s="7"/>
      <c r="D11" s="7"/>
      <c r="E11" s="7"/>
      <c r="F11" s="5"/>
      <c r="G11" s="5"/>
      <c r="H11" s="12"/>
      <c r="I11" s="12"/>
    </row>
    <row r="12" spans="1:12" ht="15.75">
      <c r="A12" s="5" t="str">
        <f>IF(B12&lt;&gt;"",MAX($A$10:A11)+1,"")</f>
        <v/>
      </c>
      <c r="B12" s="7"/>
      <c r="C12" s="7"/>
      <c r="D12" s="7"/>
      <c r="E12" s="7"/>
      <c r="F12" s="5"/>
      <c r="G12" s="5"/>
      <c r="H12" s="12"/>
      <c r="I12" s="12"/>
    </row>
    <row r="13" spans="1:12" ht="15.75" hidden="1">
      <c r="A13" s="5" t="str">
        <f>IF(B13&lt;&gt;"",MAX($A$10:A12)+1,"")</f>
        <v/>
      </c>
      <c r="B13" s="7"/>
      <c r="C13" s="7"/>
      <c r="D13" s="7"/>
      <c r="E13" s="7"/>
      <c r="F13" s="5"/>
      <c r="G13" s="5"/>
      <c r="H13" s="12"/>
      <c r="I13" s="12"/>
    </row>
    <row r="14" spans="1:12" ht="15.75" hidden="1">
      <c r="A14" s="5" t="str">
        <f>IF(B14&lt;&gt;"",MAX($A$10:A13)+1,"")</f>
        <v/>
      </c>
      <c r="B14" s="7"/>
      <c r="C14" s="7"/>
      <c r="D14" s="7"/>
      <c r="E14" s="7"/>
      <c r="F14" s="5"/>
      <c r="G14" s="5"/>
      <c r="H14" s="12"/>
      <c r="I14" s="12"/>
    </row>
    <row r="15" spans="1:12" ht="15.75" hidden="1">
      <c r="A15" s="5" t="str">
        <f>IF(B15&lt;&gt;"",MAX($A$10:A14)+1,"")</f>
        <v/>
      </c>
      <c r="B15" s="7"/>
      <c r="C15" s="7"/>
      <c r="D15" s="7"/>
      <c r="E15" s="7"/>
      <c r="F15" s="5"/>
      <c r="G15" s="5"/>
      <c r="H15" s="12"/>
      <c r="I15" s="12"/>
    </row>
    <row r="16" spans="1:12" ht="15.75" hidden="1">
      <c r="A16" s="5" t="str">
        <f>IF(B16&lt;&gt;"",MAX($A$10:A15)+1,"")</f>
        <v/>
      </c>
      <c r="B16" s="7"/>
      <c r="C16" s="7"/>
      <c r="D16" s="7"/>
      <c r="E16" s="7"/>
      <c r="F16" s="5"/>
      <c r="G16" s="5"/>
      <c r="H16" s="12"/>
      <c r="I16" s="12"/>
    </row>
    <row r="17" spans="1:9" ht="15.75" customHeight="1">
      <c r="A17" s="6" t="s">
        <v>28</v>
      </c>
      <c r="B17" s="206" t="s">
        <v>66</v>
      </c>
      <c r="C17" s="206"/>
      <c r="D17" s="206"/>
      <c r="E17" s="206"/>
      <c r="F17" s="6"/>
      <c r="G17" s="6"/>
      <c r="H17" s="14">
        <f>SUM(H18:H23)</f>
        <v>0</v>
      </c>
      <c r="I17" s="14">
        <f>SUM(I18:I23)</f>
        <v>0</v>
      </c>
    </row>
    <row r="18" spans="1:9" ht="15.75">
      <c r="A18" s="5" t="str">
        <f>IF(B18&lt;&gt;"",MAX($A$17:A17)+1,"")</f>
        <v/>
      </c>
      <c r="B18" s="7"/>
      <c r="C18" s="7"/>
      <c r="D18" s="7"/>
      <c r="E18" s="7"/>
      <c r="F18" s="5"/>
      <c r="G18" s="5"/>
      <c r="H18" s="12"/>
      <c r="I18" s="12"/>
    </row>
    <row r="19" spans="1:9" ht="15.75">
      <c r="A19" s="5" t="str">
        <f>IF(B19&lt;&gt;"",MAX($A$17:A18)+1,"")</f>
        <v/>
      </c>
      <c r="B19" s="7"/>
      <c r="C19" s="7"/>
      <c r="D19" s="7"/>
      <c r="E19" s="7"/>
      <c r="F19" s="5"/>
      <c r="G19" s="5"/>
      <c r="H19" s="12"/>
      <c r="I19" s="12"/>
    </row>
    <row r="20" spans="1:9" ht="15.75" hidden="1">
      <c r="A20" s="5" t="str">
        <f>IF(B20&lt;&gt;"",MAX($A$17:A19)+1,"")</f>
        <v/>
      </c>
      <c r="B20" s="7"/>
      <c r="C20" s="7"/>
      <c r="D20" s="7"/>
      <c r="E20" s="7"/>
      <c r="F20" s="5"/>
      <c r="G20" s="5"/>
      <c r="H20" s="12"/>
      <c r="I20" s="12"/>
    </row>
    <row r="21" spans="1:9" ht="15.75" hidden="1">
      <c r="A21" s="5" t="str">
        <f>IF(B21&lt;&gt;"",MAX($A$17:A20)+1,"")</f>
        <v/>
      </c>
      <c r="B21" s="7"/>
      <c r="C21" s="7"/>
      <c r="D21" s="7"/>
      <c r="E21" s="7"/>
      <c r="F21" s="5"/>
      <c r="G21" s="5"/>
      <c r="H21" s="12"/>
      <c r="I21" s="12"/>
    </row>
    <row r="22" spans="1:9" ht="15.75" hidden="1">
      <c r="A22" s="5" t="str">
        <f>IF(B22&lt;&gt;"",MAX($A$17:A21)+1,"")</f>
        <v/>
      </c>
      <c r="B22" s="7"/>
      <c r="C22" s="7"/>
      <c r="D22" s="7"/>
      <c r="E22" s="7"/>
      <c r="F22" s="5"/>
      <c r="G22" s="5"/>
      <c r="H22" s="12"/>
      <c r="I22" s="12"/>
    </row>
    <row r="23" spans="1:9" ht="15.75" hidden="1">
      <c r="A23" s="5" t="str">
        <f>IF(B23&lt;&gt;"",MAX($A$17:A22)+1,"")</f>
        <v/>
      </c>
      <c r="B23" s="7"/>
      <c r="C23" s="7"/>
      <c r="D23" s="7"/>
      <c r="E23" s="7"/>
      <c r="F23" s="5"/>
      <c r="G23" s="5"/>
      <c r="H23" s="12"/>
      <c r="I23" s="12"/>
    </row>
    <row r="24" spans="1:9" s="27" customFormat="1" ht="15.75" customHeight="1">
      <c r="A24" s="26"/>
      <c r="B24" s="28" t="s">
        <v>57</v>
      </c>
      <c r="C24" s="26"/>
      <c r="D24" s="26"/>
      <c r="E24" s="26"/>
      <c r="F24" s="26"/>
      <c r="G24" s="26"/>
      <c r="H24" s="26">
        <f>SUM(H10,H17)</f>
        <v>0</v>
      </c>
      <c r="I24" s="26">
        <f>SUM(I10,I17)</f>
        <v>0</v>
      </c>
    </row>
    <row r="25" spans="1:9" customFormat="1" ht="15.75" customHeight="1"/>
    <row r="26" spans="1:9" customFormat="1" ht="15.75" customHeight="1">
      <c r="A26" s="218" t="s">
        <v>70</v>
      </c>
      <c r="B26" s="218"/>
      <c r="C26" s="218"/>
      <c r="D26" s="218"/>
      <c r="E26" s="218"/>
      <c r="F26" s="218"/>
      <c r="G26" s="218"/>
      <c r="H26" s="218"/>
      <c r="I26" s="218"/>
    </row>
    <row r="27" spans="1:9" customFormat="1" ht="8.25" customHeight="1">
      <c r="A27" s="9"/>
      <c r="B27" s="9"/>
      <c r="C27" s="9"/>
      <c r="D27" s="9"/>
      <c r="E27" s="9"/>
      <c r="F27" s="10"/>
      <c r="G27" s="10"/>
      <c r="H27" s="11"/>
      <c r="I27" s="11"/>
    </row>
    <row r="28" spans="1:9" customFormat="1" ht="35.25" customHeight="1">
      <c r="A28" s="205" t="s">
        <v>1</v>
      </c>
      <c r="B28" s="205" t="s">
        <v>62</v>
      </c>
      <c r="C28" s="208" t="s">
        <v>63</v>
      </c>
      <c r="D28" s="205" t="s">
        <v>64</v>
      </c>
      <c r="E28" s="210" t="s">
        <v>259</v>
      </c>
      <c r="F28" s="208" t="s">
        <v>65</v>
      </c>
      <c r="G28" s="212"/>
      <c r="H28" s="205" t="s">
        <v>5</v>
      </c>
      <c r="I28" s="205"/>
    </row>
    <row r="29" spans="1:9" customFormat="1" ht="28.5">
      <c r="A29" s="205"/>
      <c r="B29" s="205"/>
      <c r="C29" s="209"/>
      <c r="D29" s="205"/>
      <c r="E29" s="211"/>
      <c r="F29" s="3" t="s">
        <v>6</v>
      </c>
      <c r="G29" s="3" t="s">
        <v>7</v>
      </c>
      <c r="H29" s="4" t="s">
        <v>8</v>
      </c>
      <c r="I29" s="4" t="str">
        <f>"Năm "&amp;NamBC&amp;" nhận được"</f>
        <v>Năm 2016 nhận được</v>
      </c>
    </row>
    <row r="30" spans="1:9" customFormat="1" ht="15.75">
      <c r="A30" s="6" t="s">
        <v>10</v>
      </c>
      <c r="B30" s="206" t="str">
        <f>"Các hợp đồng kết thúc năm "&amp;NamBC</f>
        <v>Các hợp đồng kết thúc năm 2016</v>
      </c>
      <c r="C30" s="206"/>
      <c r="D30" s="206"/>
      <c r="E30" s="206"/>
      <c r="F30" s="6"/>
      <c r="G30" s="5"/>
      <c r="H30" s="12">
        <f>SUM(H31:H37)</f>
        <v>0</v>
      </c>
      <c r="I30" s="12">
        <f t="shared" ref="I30" si="1">SUM(I31:I37)</f>
        <v>0</v>
      </c>
    </row>
    <row r="31" spans="1:9" customFormat="1" ht="15.75">
      <c r="A31" s="5" t="str">
        <f>IF(B31&lt;&gt;"",MAX($A$5:A30)+1,"")</f>
        <v/>
      </c>
      <c r="B31" s="7"/>
      <c r="C31" s="7"/>
      <c r="D31" s="7"/>
      <c r="E31" s="7"/>
      <c r="F31" s="5"/>
      <c r="G31" s="5"/>
      <c r="H31" s="12"/>
      <c r="I31" s="12"/>
    </row>
    <row r="32" spans="1:9" customFormat="1" ht="15.75">
      <c r="A32" s="5" t="str">
        <f>IF(B32&lt;&gt;"",MAX($A$5:A31)+1,"")</f>
        <v/>
      </c>
      <c r="B32" s="7"/>
      <c r="C32" s="7"/>
      <c r="D32" s="7"/>
      <c r="E32" s="7"/>
      <c r="F32" s="5"/>
      <c r="G32" s="5"/>
      <c r="H32" s="12"/>
      <c r="I32" s="12"/>
    </row>
    <row r="33" spans="1:9" customFormat="1" ht="15.75" hidden="1">
      <c r="A33" s="5" t="str">
        <f>IF(B33&lt;&gt;"",MAX($A$5:A32)+1,"")</f>
        <v/>
      </c>
      <c r="B33" s="7"/>
      <c r="C33" s="7"/>
      <c r="D33" s="7"/>
      <c r="E33" s="7"/>
      <c r="F33" s="5"/>
      <c r="G33" s="5"/>
      <c r="H33" s="12"/>
      <c r="I33" s="12"/>
    </row>
    <row r="34" spans="1:9" customFormat="1" ht="15.75" hidden="1">
      <c r="A34" s="5" t="str">
        <f>IF(B34&lt;&gt;"",MAX($A$5:A33)+1,"")</f>
        <v/>
      </c>
      <c r="B34" s="7"/>
      <c r="C34" s="7"/>
      <c r="D34" s="7"/>
      <c r="E34" s="7"/>
      <c r="F34" s="5"/>
      <c r="G34" s="5"/>
      <c r="H34" s="12"/>
      <c r="I34" s="12"/>
    </row>
    <row r="35" spans="1:9" customFormat="1" ht="15.75" hidden="1">
      <c r="A35" s="5" t="str">
        <f>IF(B35&lt;&gt;"",MAX($A$5:A34)+1,"")</f>
        <v/>
      </c>
      <c r="B35" s="7"/>
      <c r="C35" s="7"/>
      <c r="D35" s="7"/>
      <c r="E35" s="7"/>
      <c r="F35" s="5"/>
      <c r="G35" s="5"/>
      <c r="H35" s="12"/>
      <c r="I35" s="12"/>
    </row>
    <row r="36" spans="1:9" customFormat="1" ht="15.75" hidden="1">
      <c r="A36" s="5" t="str">
        <f>IF(B36&lt;&gt;"",MAX($A$5:A35)+1,"")</f>
        <v/>
      </c>
      <c r="B36" s="7"/>
      <c r="C36" s="7"/>
      <c r="D36" s="7"/>
      <c r="E36" s="7"/>
      <c r="F36" s="5"/>
      <c r="G36" s="5"/>
      <c r="H36" s="12"/>
      <c r="I36" s="12"/>
    </row>
    <row r="37" spans="1:9" customFormat="1" ht="15.75" hidden="1">
      <c r="A37" s="5" t="str">
        <f>IF(B37&lt;&gt;"",MAX($A$5:A36)+1,"")</f>
        <v/>
      </c>
      <c r="B37" s="7"/>
      <c r="C37" s="7"/>
      <c r="D37" s="7"/>
      <c r="E37" s="7"/>
      <c r="F37" s="5"/>
      <c r="G37" s="5"/>
      <c r="H37" s="12"/>
      <c r="I37" s="12"/>
    </row>
    <row r="38" spans="1:9" customFormat="1" ht="15.75">
      <c r="A38" s="6" t="s">
        <v>28</v>
      </c>
      <c r="B38" s="206" t="s">
        <v>66</v>
      </c>
      <c r="C38" s="206"/>
      <c r="D38" s="206"/>
      <c r="E38" s="206"/>
      <c r="F38" s="6"/>
      <c r="G38" s="6"/>
      <c r="H38" s="14">
        <f>SUM(H39:H45)</f>
        <v>0</v>
      </c>
      <c r="I38" s="14">
        <f t="shared" ref="I38" si="2">SUM(I39:I45)</f>
        <v>0</v>
      </c>
    </row>
    <row r="39" spans="1:9" customFormat="1" ht="15.75">
      <c r="A39" s="5" t="str">
        <f>IF(B39&lt;&gt;"",MAX($A$15:A38)+1,"")</f>
        <v/>
      </c>
      <c r="B39" s="7"/>
      <c r="C39" s="7"/>
      <c r="D39" s="7"/>
      <c r="E39" s="7"/>
      <c r="F39" s="5"/>
      <c r="G39" s="5"/>
      <c r="H39" s="12"/>
      <c r="I39" s="12"/>
    </row>
    <row r="40" spans="1:9" customFormat="1" ht="15.75">
      <c r="A40" s="5" t="str">
        <f>IF(B40&lt;&gt;"",MAX($A$15:A39)+1,"")</f>
        <v/>
      </c>
      <c r="B40" s="7"/>
      <c r="C40" s="7"/>
      <c r="D40" s="7"/>
      <c r="E40" s="7"/>
      <c r="F40" s="5"/>
      <c r="G40" s="5"/>
      <c r="H40" s="12"/>
      <c r="I40" s="12"/>
    </row>
    <row r="41" spans="1:9" ht="15.75" hidden="1">
      <c r="A41" s="5" t="str">
        <f>IF(B41&lt;&gt;"",MAX($A$15:A40)+1,"")</f>
        <v/>
      </c>
      <c r="B41" s="7"/>
      <c r="C41" s="7"/>
      <c r="D41" s="7"/>
      <c r="E41" s="7"/>
      <c r="F41" s="5"/>
      <c r="G41" s="5"/>
      <c r="H41" s="12"/>
      <c r="I41" s="12"/>
    </row>
    <row r="42" spans="1:9" ht="15.75" hidden="1">
      <c r="A42" s="5" t="str">
        <f>IF(B42&lt;&gt;"",MAX($A$15:A41)+1,"")</f>
        <v/>
      </c>
      <c r="B42" s="7"/>
      <c r="C42" s="7"/>
      <c r="D42" s="7"/>
      <c r="E42" s="7"/>
      <c r="F42" s="5"/>
      <c r="G42" s="5"/>
      <c r="H42" s="12"/>
      <c r="I42" s="12"/>
    </row>
    <row r="43" spans="1:9" ht="15.75" hidden="1">
      <c r="A43" s="5" t="str">
        <f>IF(B43&lt;&gt;"",MAX($A$15:A42)+1,"")</f>
        <v/>
      </c>
      <c r="B43" s="7"/>
      <c r="C43" s="7"/>
      <c r="D43" s="7"/>
      <c r="E43" s="7"/>
      <c r="F43" s="5"/>
      <c r="G43" s="5"/>
      <c r="H43" s="12"/>
      <c r="I43" s="12"/>
    </row>
    <row r="44" spans="1:9" ht="15.75" hidden="1">
      <c r="A44" s="5" t="str">
        <f>IF(B44&lt;&gt;"",MAX($A$15:A43)+1,"")</f>
        <v/>
      </c>
      <c r="B44" s="7"/>
      <c r="C44" s="7"/>
      <c r="D44" s="7"/>
      <c r="E44" s="7"/>
      <c r="F44" s="5"/>
      <c r="G44" s="5"/>
      <c r="H44" s="12"/>
      <c r="I44" s="12"/>
    </row>
    <row r="45" spans="1:9" ht="15.75" hidden="1">
      <c r="A45" s="5" t="str">
        <f>IF(B45&lt;&gt;"",MAX($A$15:A44)+1,"")</f>
        <v/>
      </c>
      <c r="B45" s="7"/>
      <c r="C45" s="7"/>
      <c r="D45" s="7"/>
      <c r="E45" s="7"/>
      <c r="F45" s="5"/>
      <c r="G45" s="5"/>
      <c r="H45" s="12"/>
      <c r="I45" s="12"/>
    </row>
    <row r="46" spans="1:9" ht="15.75">
      <c r="A46" s="26"/>
      <c r="B46" s="28" t="s">
        <v>57</v>
      </c>
      <c r="C46" s="26"/>
      <c r="D46" s="26"/>
      <c r="E46" s="26"/>
      <c r="F46" s="26"/>
      <c r="G46" s="26"/>
      <c r="H46" s="26">
        <f>SUM(H30,H38)</f>
        <v>0</v>
      </c>
      <c r="I46" s="26">
        <f>SUM(I30,I38)</f>
        <v>0</v>
      </c>
    </row>
    <row r="47" spans="1:9" ht="21" customHeight="1">
      <c r="A47"/>
      <c r="B47"/>
      <c r="C47"/>
      <c r="D47"/>
      <c r="E47"/>
      <c r="F47"/>
      <c r="G47"/>
      <c r="H47"/>
      <c r="I47"/>
    </row>
    <row r="48" spans="1:9" ht="15.75">
      <c r="A48" s="25" t="s">
        <v>71</v>
      </c>
      <c r="B48"/>
      <c r="C48"/>
      <c r="D48"/>
      <c r="E48"/>
      <c r="F48" s="37"/>
      <c r="G48" s="29" t="str">
        <f>"(Tính từ 1/12/"&amp;NamBC-1&amp;" đến 30/11/"&amp;NamBC&amp;")"</f>
        <v>(Tính từ 1/12/2015 đến 30/11/2016)</v>
      </c>
      <c r="H48"/>
      <c r="I48"/>
    </row>
    <row r="49" spans="1:9">
      <c r="A49"/>
      <c r="B49"/>
      <c r="C49"/>
      <c r="D49"/>
      <c r="E49"/>
      <c r="F49"/>
      <c r="G49"/>
      <c r="H49"/>
      <c r="I49"/>
    </row>
    <row r="50" spans="1:9" ht="15.75">
      <c r="A50" s="25" t="s">
        <v>72</v>
      </c>
      <c r="B50"/>
      <c r="C50"/>
      <c r="D50"/>
      <c r="E50"/>
      <c r="F50" s="37"/>
      <c r="G50" s="29" t="str">
        <f>"(Tính từ 1/12/"&amp;NamBC-1&amp;" đến 30/11/"&amp;NamBC&amp;")"</f>
        <v>(Tính từ 1/12/2015 đến 30/11/2016)</v>
      </c>
      <c r="H50"/>
      <c r="I50"/>
    </row>
    <row r="51" spans="1:9" ht="15.75">
      <c r="A51" s="25"/>
      <c r="B51"/>
      <c r="C51"/>
      <c r="D51"/>
      <c r="E51"/>
      <c r="F51"/>
      <c r="G51" s="29"/>
      <c r="H51"/>
      <c r="I51"/>
    </row>
    <row r="52" spans="1:9">
      <c r="A52"/>
      <c r="B52"/>
      <c r="C52"/>
      <c r="D52"/>
      <c r="E52"/>
      <c r="F52"/>
      <c r="G52"/>
      <c r="H52"/>
      <c r="I52"/>
    </row>
    <row r="53" spans="1:9" ht="15.75">
      <c r="A53" s="217" t="s">
        <v>250</v>
      </c>
      <c r="B53" s="217"/>
      <c r="C53" s="29"/>
      <c r="D53" s="29"/>
      <c r="E53" s="27"/>
      <c r="F53" s="197" t="str">
        <f>"............,  ngày ...  tháng  ... năm "&amp;NamBC</f>
        <v>............,  ngày ...  tháng  ... năm 2016</v>
      </c>
      <c r="G53" s="197"/>
      <c r="H53" s="197"/>
      <c r="I53" s="197"/>
    </row>
    <row r="54" spans="1:9" ht="15.75">
      <c r="A54" s="129" t="s">
        <v>61</v>
      </c>
      <c r="B54" s="216" t="s">
        <v>73</v>
      </c>
      <c r="C54" s="216"/>
      <c r="D54" s="216"/>
      <c r="E54" s="27"/>
      <c r="F54" s="200" t="s">
        <v>34</v>
      </c>
      <c r="G54" s="200"/>
      <c r="H54" s="200"/>
      <c r="I54" s="200"/>
    </row>
    <row r="55" spans="1:9" ht="15.75">
      <c r="A55" s="129"/>
      <c r="B55" s="216"/>
      <c r="C55" s="216"/>
      <c r="D55" s="216"/>
      <c r="E55" s="27"/>
      <c r="F55" s="197" t="s">
        <v>35</v>
      </c>
      <c r="G55" s="197"/>
      <c r="H55" s="197"/>
      <c r="I55" s="197"/>
    </row>
    <row r="56" spans="1:9" ht="15.75">
      <c r="A56" s="129" t="s">
        <v>61</v>
      </c>
      <c r="B56" s="216" t="s">
        <v>74</v>
      </c>
      <c r="C56" s="216"/>
      <c r="D56" s="216"/>
      <c r="E56" s="27"/>
      <c r="F56" s="27"/>
      <c r="G56" s="27"/>
      <c r="H56" s="27"/>
      <c r="I56" s="27"/>
    </row>
    <row r="57" spans="1:9" ht="15.75">
      <c r="A57" s="29"/>
      <c r="B57" s="216"/>
      <c r="C57" s="216"/>
      <c r="D57" s="216"/>
      <c r="E57" s="27"/>
      <c r="F57" s="27"/>
      <c r="G57" s="27"/>
      <c r="H57" s="27"/>
      <c r="I57" s="27"/>
    </row>
    <row r="58" spans="1:9">
      <c r="A58"/>
      <c r="B58"/>
      <c r="C58"/>
      <c r="D58"/>
      <c r="E58"/>
      <c r="F58"/>
      <c r="G58"/>
      <c r="H58"/>
      <c r="I58"/>
    </row>
  </sheetData>
  <sheetProtection formatCells="0" formatColumns="0" formatRows="0" insertRows="0"/>
  <protectedRanges>
    <protectedRange sqref="B11:G16 B18:G23" name="Range2"/>
    <protectedRange sqref="H11:I16 H18:I23" name="Range3"/>
    <protectedRange sqref="F53:I58" name="Range5"/>
    <protectedRange sqref="F53:I58" name="Range4_1"/>
    <protectedRange sqref="B31:G37 B39:G45" name="Range2_1"/>
    <protectedRange sqref="H31:I37 H39:I45" name="Range3_1"/>
    <protectedRange sqref="F50:F51 F48" name="Range4"/>
    <protectedRange sqref="A4:C4" name="Range1_1"/>
  </protectedRanges>
  <mergeCells count="29">
    <mergeCell ref="B10:E10"/>
    <mergeCell ref="B17:E17"/>
    <mergeCell ref="A6:I6"/>
    <mergeCell ref="G1:I1"/>
    <mergeCell ref="A3:I3"/>
    <mergeCell ref="A4:I4"/>
    <mergeCell ref="A8:A9"/>
    <mergeCell ref="B8:B9"/>
    <mergeCell ref="C8:C9"/>
    <mergeCell ref="D8:D9"/>
    <mergeCell ref="E8:E9"/>
    <mergeCell ref="F8:G8"/>
    <mergeCell ref="H8:I8"/>
    <mergeCell ref="A26:I26"/>
    <mergeCell ref="A28:A29"/>
    <mergeCell ref="B28:B29"/>
    <mergeCell ref="C28:C29"/>
    <mergeCell ref="D28:D29"/>
    <mergeCell ref="E28:E29"/>
    <mergeCell ref="F28:G28"/>
    <mergeCell ref="H28:I28"/>
    <mergeCell ref="B56:D57"/>
    <mergeCell ref="B30:E30"/>
    <mergeCell ref="B38:E38"/>
    <mergeCell ref="A53:B53"/>
    <mergeCell ref="F53:I53"/>
    <mergeCell ref="B54:D55"/>
    <mergeCell ref="F54:I54"/>
    <mergeCell ref="F55:I55"/>
  </mergeCells>
  <dataValidations count="3">
    <dataValidation type="whole" allowBlank="1" showInputMessage="1" showErrorMessage="1" sqref="F50:F51 F48">
      <formula1>0</formula1>
      <formula2>500000</formula2>
    </dataValidation>
    <dataValidation type="whole" allowBlank="1" showInputMessage="1" showErrorMessage="1" sqref="H10:I24 H30:I46">
      <formula1>0</formula1>
      <formula2>100000</formula2>
    </dataValidation>
    <dataValidation type="list" allowBlank="1" showInputMessage="1" showErrorMessage="1" sqref="A4:J4">
      <formula1>CacDV</formula1>
    </dataValidation>
  </dataValidations>
  <printOptions horizontalCentered="1"/>
  <pageMargins left="0.39370078740157483" right="0.39370078740157483" top="0.78740157480314965" bottom="0.39370078740157483" header="0.31496062992125984" footer="0.29527559055118113"/>
  <pageSetup paperSize="9" orientation="landscape" verticalDpi="0" r:id="rId1"/>
  <headerFooter>
    <oddFooter>&amp;R&amp;"Times New Roman,Regular"&amp;12&amp;[&amp;P+13&amp;]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L40"/>
  <sheetViews>
    <sheetView showZeros="0" workbookViewId="0">
      <selection activeCell="A4" sqref="A4:I4"/>
    </sheetView>
  </sheetViews>
  <sheetFormatPr defaultColWidth="8.625" defaultRowHeight="15"/>
  <cols>
    <col min="1" max="1" width="4.625" style="9" customWidth="1"/>
    <col min="2" max="2" width="16.25" style="9" customWidth="1"/>
    <col min="3" max="3" width="16.625" style="9" customWidth="1"/>
    <col min="4" max="4" width="10.875" style="9" customWidth="1"/>
    <col min="5" max="5" width="16.625" style="9" customWidth="1"/>
    <col min="6" max="6" width="14.625" style="9" customWidth="1"/>
    <col min="7" max="7" width="16.375" style="10" customWidth="1"/>
    <col min="8" max="8" width="15.875" style="10" customWidth="1"/>
    <col min="9" max="9" width="19.25" style="11" customWidth="1"/>
    <col min="10" max="16384" width="8.625" style="9"/>
  </cols>
  <sheetData>
    <row r="1" spans="1:12" ht="17.25" customHeight="1">
      <c r="G1" s="213" t="s">
        <v>221</v>
      </c>
      <c r="H1" s="213"/>
      <c r="I1" s="213"/>
      <c r="J1" s="1"/>
    </row>
    <row r="2" spans="1:12" ht="14.25" customHeight="1">
      <c r="A2" s="1"/>
      <c r="L2" s="1"/>
    </row>
    <row r="3" spans="1:12" ht="15.75">
      <c r="A3" s="214" t="str">
        <f>"TỔNG HỢP DANH MỤC CHUYỂN GIAO CÔNG NGHỆ NĂM "&amp;NamBC</f>
        <v>TỔNG HỢP DANH MỤC CHUYỂN GIAO CÔNG NGHỆ NĂM 2016</v>
      </c>
      <c r="B3" s="214"/>
      <c r="C3" s="214"/>
      <c r="D3" s="214"/>
      <c r="E3" s="214"/>
      <c r="F3" s="214"/>
      <c r="G3" s="214"/>
      <c r="H3" s="214"/>
      <c r="I3" s="214"/>
    </row>
    <row r="4" spans="1:12" ht="15.75">
      <c r="A4" s="215" t="s">
        <v>0</v>
      </c>
      <c r="B4" s="215"/>
      <c r="C4" s="215"/>
      <c r="D4" s="215"/>
      <c r="E4" s="215"/>
      <c r="F4" s="215"/>
      <c r="G4" s="215"/>
      <c r="H4" s="215"/>
      <c r="I4" s="215"/>
      <c r="J4" s="158"/>
    </row>
    <row r="6" spans="1:12" ht="82.5" customHeight="1">
      <c r="A6" s="3" t="s">
        <v>1</v>
      </c>
      <c r="B6" s="3" t="s">
        <v>75</v>
      </c>
      <c r="C6" s="23" t="s">
        <v>76</v>
      </c>
      <c r="D6" s="23" t="s">
        <v>77</v>
      </c>
      <c r="E6" s="3" t="s">
        <v>78</v>
      </c>
      <c r="F6" s="176" t="s">
        <v>414</v>
      </c>
      <c r="G6" s="149" t="s">
        <v>260</v>
      </c>
      <c r="H6" s="175" t="s">
        <v>79</v>
      </c>
      <c r="I6" s="175" t="s">
        <v>415</v>
      </c>
      <c r="J6" s="35"/>
      <c r="K6" s="36"/>
      <c r="L6" s="36"/>
    </row>
    <row r="7" spans="1:12" ht="15.75">
      <c r="A7" s="5" t="str">
        <f>IF(B7&lt;&gt;"",MAX(#REF!)+1,"")</f>
        <v/>
      </c>
      <c r="B7" s="7"/>
      <c r="C7" s="7"/>
      <c r="D7" s="7"/>
      <c r="E7" s="7"/>
      <c r="F7" s="7"/>
      <c r="G7" s="5"/>
      <c r="H7" s="5"/>
      <c r="I7" s="12"/>
    </row>
    <row r="8" spans="1:12" ht="15.75">
      <c r="A8" s="5" t="str">
        <f>IF(B8&lt;&gt;"",MAX($A$7:A7)+1,"")</f>
        <v/>
      </c>
      <c r="B8" s="7"/>
      <c r="C8" s="7"/>
      <c r="D8" s="7"/>
      <c r="E8" s="7"/>
      <c r="F8" s="7"/>
      <c r="G8" s="5"/>
      <c r="H8" s="5"/>
      <c r="I8" s="12"/>
    </row>
    <row r="9" spans="1:12" ht="15.75">
      <c r="A9" s="5" t="str">
        <f>IF(B9&lt;&gt;"",MAX($A$7:A8)+1,"")</f>
        <v/>
      </c>
      <c r="B9" s="7"/>
      <c r="C9" s="7"/>
      <c r="D9" s="7"/>
      <c r="E9" s="7"/>
      <c r="F9" s="7"/>
      <c r="G9" s="5"/>
      <c r="H9" s="5"/>
      <c r="I9" s="12"/>
    </row>
    <row r="10" spans="1:12" ht="15.75">
      <c r="A10" s="5" t="str">
        <f>IF(B10&lt;&gt;"",MAX($A$7:A9)+1,"")</f>
        <v/>
      </c>
      <c r="B10" s="7"/>
      <c r="C10" s="7"/>
      <c r="D10" s="7"/>
      <c r="E10" s="7"/>
      <c r="F10" s="7"/>
      <c r="G10" s="5"/>
      <c r="H10" s="5"/>
      <c r="I10" s="12"/>
    </row>
    <row r="11" spans="1:12" ht="15.75">
      <c r="A11" s="5" t="str">
        <f>IF(B11&lt;&gt;"",MAX($A$7:A10)+1,"")</f>
        <v/>
      </c>
      <c r="B11" s="7"/>
      <c r="C11" s="7"/>
      <c r="D11" s="7"/>
      <c r="E11" s="7"/>
      <c r="F11" s="7"/>
      <c r="G11" s="5"/>
      <c r="H11" s="5"/>
      <c r="I11" s="12"/>
    </row>
    <row r="12" spans="1:12" ht="15.75">
      <c r="A12" s="5" t="str">
        <f>IF(B12&lt;&gt;"",MAX($A$7:A11)+1,"")</f>
        <v/>
      </c>
      <c r="B12" s="7"/>
      <c r="C12" s="7"/>
      <c r="D12" s="7"/>
      <c r="E12" s="7"/>
      <c r="F12" s="7"/>
      <c r="G12" s="5"/>
      <c r="H12" s="5"/>
      <c r="I12" s="12"/>
    </row>
    <row r="13" spans="1:12" ht="15.75">
      <c r="A13" s="5" t="str">
        <f>IF(B13&lt;&gt;"",MAX($A$7:A12)+1,"")</f>
        <v/>
      </c>
      <c r="B13" s="7"/>
      <c r="C13" s="7"/>
      <c r="D13" s="7"/>
      <c r="E13" s="7"/>
      <c r="F13" s="7"/>
      <c r="G13" s="5"/>
      <c r="H13" s="5"/>
      <c r="I13" s="12"/>
    </row>
    <row r="14" spans="1:12" ht="15.75">
      <c r="A14" s="5" t="str">
        <f>IF(B14&lt;&gt;"",MAX($A$7:A13)+1,"")</f>
        <v/>
      </c>
      <c r="B14" s="7"/>
      <c r="C14" s="7"/>
      <c r="D14" s="7"/>
      <c r="E14" s="7"/>
      <c r="F14" s="7"/>
      <c r="G14" s="5"/>
      <c r="H14" s="5"/>
      <c r="I14" s="12"/>
    </row>
    <row r="15" spans="1:12" ht="15.75">
      <c r="A15" s="5" t="str">
        <f>IF(B15&lt;&gt;"",MAX($A$7:A14)+1,"")</f>
        <v/>
      </c>
      <c r="B15" s="7"/>
      <c r="C15" s="7"/>
      <c r="D15" s="7"/>
      <c r="E15" s="7"/>
      <c r="F15" s="7"/>
      <c r="G15" s="5"/>
      <c r="H15" s="5"/>
      <c r="I15" s="12"/>
    </row>
    <row r="16" spans="1:12" ht="15.75">
      <c r="A16" s="5" t="str">
        <f>IF(B16&lt;&gt;"",MAX($A$7:A15)+1,"")</f>
        <v/>
      </c>
      <c r="B16" s="7"/>
      <c r="C16" s="7"/>
      <c r="D16" s="7"/>
      <c r="E16" s="7"/>
      <c r="F16" s="7"/>
      <c r="G16" s="5"/>
      <c r="H16" s="5"/>
      <c r="I16" s="12"/>
    </row>
    <row r="17" spans="1:11" ht="15.75">
      <c r="A17" s="5" t="str">
        <f>IF(B17&lt;&gt;"",MAX($A$7:A16)+1,"")</f>
        <v/>
      </c>
      <c r="B17" s="7"/>
      <c r="C17" s="7"/>
      <c r="D17" s="7"/>
      <c r="E17" s="7"/>
      <c r="F17" s="7"/>
      <c r="G17" s="5"/>
      <c r="H17" s="5"/>
      <c r="I17" s="12"/>
    </row>
    <row r="18" spans="1:11" ht="15.75">
      <c r="A18" s="5" t="str">
        <f>IF(B18&lt;&gt;"",MAX($A$7:A17)+1,"")</f>
        <v/>
      </c>
      <c r="B18" s="7"/>
      <c r="C18" s="7"/>
      <c r="D18" s="7"/>
      <c r="E18" s="7"/>
      <c r="F18" s="7"/>
      <c r="G18" s="5"/>
      <c r="H18" s="5"/>
      <c r="I18" s="12"/>
    </row>
    <row r="19" spans="1:11" ht="15.75">
      <c r="A19" s="5" t="str">
        <f>IF(B19&lt;&gt;"",MAX($A$7:A18)+1,"")</f>
        <v/>
      </c>
      <c r="B19" s="7"/>
      <c r="C19" s="7"/>
      <c r="D19" s="7"/>
      <c r="E19" s="7"/>
      <c r="F19" s="7"/>
      <c r="G19" s="5"/>
      <c r="H19" s="5"/>
      <c r="I19" s="12"/>
    </row>
    <row r="20" spans="1:11" ht="15.75">
      <c r="A20" s="5" t="str">
        <f>IF(B20&lt;&gt;"",MAX($A$7:A19)+1,"")</f>
        <v/>
      </c>
      <c r="B20" s="7"/>
      <c r="C20" s="7"/>
      <c r="D20" s="7"/>
      <c r="E20" s="7"/>
      <c r="F20" s="7"/>
      <c r="G20" s="5"/>
      <c r="H20" s="5"/>
      <c r="I20" s="12"/>
    </row>
    <row r="21" spans="1:11" ht="15.75">
      <c r="A21" s="5" t="str">
        <f>IF(B21&lt;&gt;"",MAX($A$7:A20)+1,"")</f>
        <v/>
      </c>
      <c r="B21" s="7"/>
      <c r="C21" s="7"/>
      <c r="D21" s="7"/>
      <c r="E21" s="7"/>
      <c r="F21" s="7"/>
      <c r="G21" s="5"/>
      <c r="H21" s="5"/>
      <c r="I21" s="12"/>
    </row>
    <row r="22" spans="1:11" ht="15.75">
      <c r="A22" s="5" t="str">
        <f>IF(B22&lt;&gt;"",MAX($A$7:A21)+1,"")</f>
        <v/>
      </c>
      <c r="B22" s="7"/>
      <c r="C22" s="7"/>
      <c r="D22" s="7"/>
      <c r="E22" s="7"/>
      <c r="F22" s="7"/>
      <c r="G22" s="5"/>
      <c r="H22" s="5"/>
      <c r="I22" s="12"/>
    </row>
    <row r="23" spans="1:11" s="27" customFormat="1" ht="15.75" customHeight="1">
      <c r="A23" s="26"/>
      <c r="B23" s="28" t="s">
        <v>57</v>
      </c>
      <c r="C23" s="26"/>
      <c r="D23" s="26"/>
      <c r="E23" s="26"/>
      <c r="F23" s="26"/>
      <c r="G23" s="26"/>
      <c r="H23" s="26">
        <f>SUM(H7:H22)</f>
        <v>0</v>
      </c>
      <c r="I23" s="26"/>
    </row>
    <row r="24" spans="1:11" customFormat="1" ht="15.75" customHeight="1"/>
    <row r="25" spans="1:11" customFormat="1" ht="15.75" customHeight="1">
      <c r="G25" s="197" t="str">
        <f>"............,  ngày ...  tháng  ... năm "&amp;NamBC</f>
        <v>............,  ngày ...  tháng  ... năm 2016</v>
      </c>
      <c r="H25" s="197"/>
      <c r="I25" s="197"/>
      <c r="J25" s="30"/>
      <c r="K25" s="30"/>
    </row>
    <row r="26" spans="1:11" customFormat="1" ht="15.75" customHeight="1">
      <c r="G26" s="200" t="s">
        <v>34</v>
      </c>
      <c r="H26" s="200"/>
      <c r="I26" s="200"/>
      <c r="J26" s="31"/>
      <c r="K26" s="31"/>
    </row>
    <row r="27" spans="1:11" customFormat="1" ht="15.75">
      <c r="G27" s="197" t="s">
        <v>35</v>
      </c>
      <c r="H27" s="197"/>
      <c r="I27" s="197"/>
      <c r="J27" s="32"/>
      <c r="K27" s="32"/>
    </row>
    <row r="28" spans="1:11" customFormat="1" ht="15.75">
      <c r="G28" s="27"/>
      <c r="H28" s="27"/>
      <c r="I28" s="27"/>
      <c r="J28" s="27"/>
      <c r="K28" s="27"/>
    </row>
    <row r="29" spans="1:11" customFormat="1" ht="14.25"/>
    <row r="30" spans="1:11" customFormat="1" ht="14.25"/>
    <row r="31" spans="1:11" customFormat="1" ht="14.25"/>
    <row r="32" spans="1:11" customFormat="1" ht="14.25"/>
    <row r="33" spans="1:9" customFormat="1" ht="14.25"/>
    <row r="34" spans="1:9" customFormat="1" ht="14.25"/>
    <row r="35" spans="1:9" customFormat="1" ht="14.25"/>
    <row r="36" spans="1:9" customFormat="1" ht="14.25"/>
    <row r="37" spans="1:9" customFormat="1" ht="14.25"/>
    <row r="38" spans="1:9" customFormat="1" ht="14.25"/>
    <row r="39" spans="1:9" customFormat="1" ht="14.25"/>
    <row r="40" spans="1:9" ht="15.75">
      <c r="A40" s="20"/>
      <c r="B40" s="21"/>
      <c r="C40" s="21"/>
      <c r="D40" s="21"/>
      <c r="E40" s="21"/>
      <c r="F40" s="21"/>
      <c r="G40" s="20"/>
      <c r="H40" s="20"/>
      <c r="I40" s="22"/>
    </row>
  </sheetData>
  <sheetProtection formatCells="0" formatColumns="0" formatRows="0" insertRows="0"/>
  <protectedRanges>
    <protectedRange sqref="G25:I32" name="Range6"/>
    <protectedRange sqref="I7:I22" name="Range3"/>
    <protectedRange sqref="B7:H22" name="Range2"/>
    <protectedRange sqref="A4:C4" name="Range1_1"/>
  </protectedRanges>
  <mergeCells count="6">
    <mergeCell ref="G25:I25"/>
    <mergeCell ref="G26:I26"/>
    <mergeCell ref="G27:I27"/>
    <mergeCell ref="G1:I1"/>
    <mergeCell ref="A3:I3"/>
    <mergeCell ref="A4:I4"/>
  </mergeCells>
  <dataValidations count="3">
    <dataValidation type="whole" allowBlank="1" showInputMessage="1" showErrorMessage="1" sqref="G23">
      <formula1>2005</formula1>
      <formula2>2020</formula2>
    </dataValidation>
    <dataValidation type="whole" allowBlank="1" showInputMessage="1" showErrorMessage="1" sqref="I7:I23 H23">
      <formula1>0</formula1>
      <formula2>100000</formula2>
    </dataValidation>
    <dataValidation type="list" allowBlank="1" showInputMessage="1" showErrorMessage="1" sqref="A4:J4">
      <formula1>CacDV</formula1>
    </dataValidation>
  </dataValidations>
  <printOptions horizontalCentered="1"/>
  <pageMargins left="0.19685039370078741" right="0.19685039370078741" top="0.78740157480314965" bottom="0.39370078740157483" header="0.31496062992125984" footer="0.31496062992125984"/>
  <pageSetup paperSize="9" orientation="landscape" verticalDpi="0" r:id="rId1"/>
  <headerFooter>
    <oddFooter>&amp;R&amp;"Times New Roman,Regular"&amp;12&amp;[&amp;P+15&amp;]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U36"/>
  <sheetViews>
    <sheetView showZeros="0" workbookViewId="0">
      <selection activeCell="A4" sqref="A4:I4"/>
    </sheetView>
  </sheetViews>
  <sheetFormatPr defaultColWidth="8.625" defaultRowHeight="15"/>
  <cols>
    <col min="1" max="1" width="18.375" style="9" customWidth="1"/>
    <col min="2" max="2" width="16.25" style="9" customWidth="1"/>
    <col min="3" max="3" width="9.625" style="9" customWidth="1"/>
    <col min="4" max="4" width="2.75" style="9" customWidth="1"/>
    <col min="5" max="5" width="11.5" style="9" customWidth="1"/>
    <col min="6" max="6" width="2.75" style="9" customWidth="1"/>
    <col min="7" max="7" width="7.875" style="10" customWidth="1"/>
    <col min="8" max="8" width="2.625" style="10" customWidth="1"/>
    <col min="9" max="9" width="19.25" style="11" customWidth="1"/>
    <col min="10" max="16384" width="8.625" style="9"/>
  </cols>
  <sheetData>
    <row r="1" spans="1:21" ht="17.25" customHeight="1">
      <c r="E1" s="213" t="s">
        <v>416</v>
      </c>
      <c r="F1" s="213"/>
      <c r="G1" s="213"/>
      <c r="H1" s="213"/>
      <c r="I1" s="213"/>
      <c r="J1" s="1"/>
    </row>
    <row r="2" spans="1:21" ht="14.25" customHeight="1">
      <c r="A2" s="1"/>
      <c r="L2" s="1"/>
    </row>
    <row r="3" spans="1:21" ht="15.75">
      <c r="A3" s="214" t="str">
        <f>"CÔNG NGHỆ SẴN SÀNG CHUYỂN GIAO NĂM "&amp;NamBC</f>
        <v>CÔNG NGHỆ SẴN SÀNG CHUYỂN GIAO NĂM 2016</v>
      </c>
      <c r="B3" s="214"/>
      <c r="C3" s="214"/>
      <c r="D3" s="214"/>
      <c r="E3" s="214"/>
      <c r="F3" s="214"/>
      <c r="G3" s="214"/>
      <c r="H3" s="214"/>
      <c r="I3" s="214"/>
    </row>
    <row r="4" spans="1:21" ht="15.75">
      <c r="A4" s="215" t="s">
        <v>0</v>
      </c>
      <c r="B4" s="215"/>
      <c r="C4" s="215"/>
      <c r="D4" s="215"/>
      <c r="E4" s="215"/>
      <c r="F4" s="215"/>
      <c r="G4" s="215"/>
      <c r="H4" s="215"/>
      <c r="I4" s="215"/>
    </row>
    <row r="5" spans="1:21" ht="15.75">
      <c r="M5" s="158"/>
      <c r="N5" s="158"/>
      <c r="O5" s="158"/>
      <c r="P5" s="158"/>
      <c r="Q5" s="158"/>
      <c r="R5" s="158"/>
      <c r="S5" s="158"/>
      <c r="T5" s="158"/>
      <c r="U5" s="158"/>
    </row>
    <row r="6" spans="1:21" ht="65.25" customHeight="1">
      <c r="A6" s="178" t="s">
        <v>417</v>
      </c>
      <c r="B6" s="208"/>
      <c r="C6" s="224"/>
      <c r="D6" s="224"/>
      <c r="E6" s="224"/>
      <c r="F6" s="224"/>
      <c r="G6" s="224"/>
      <c r="H6" s="224"/>
      <c r="I6" s="212"/>
      <c r="J6" s="35"/>
      <c r="K6" s="36"/>
      <c r="L6" s="36"/>
    </row>
    <row r="7" spans="1:21" ht="20.25" customHeight="1">
      <c r="A7" s="210" t="s">
        <v>418</v>
      </c>
      <c r="B7" s="225" t="s">
        <v>425</v>
      </c>
      <c r="C7" s="226"/>
      <c r="D7" s="226"/>
      <c r="E7" s="226"/>
      <c r="F7" s="226"/>
      <c r="G7" s="226"/>
      <c r="H7" s="226"/>
      <c r="I7" s="227"/>
    </row>
    <row r="8" spans="1:21" ht="15.75">
      <c r="A8" s="223"/>
      <c r="B8" s="182"/>
      <c r="C8" s="181" t="s">
        <v>426</v>
      </c>
      <c r="D8" s="7"/>
      <c r="E8" s="181" t="s">
        <v>427</v>
      </c>
      <c r="F8" s="7"/>
      <c r="G8" s="181" t="s">
        <v>428</v>
      </c>
      <c r="H8" s="5"/>
      <c r="I8" s="183"/>
    </row>
    <row r="9" spans="1:21" ht="36" customHeight="1">
      <c r="A9" s="211"/>
      <c r="B9" s="228" t="s">
        <v>429</v>
      </c>
      <c r="C9" s="229"/>
      <c r="D9" s="229"/>
      <c r="E9" s="229"/>
      <c r="F9" s="229"/>
      <c r="G9" s="229"/>
      <c r="H9" s="229"/>
      <c r="I9" s="230"/>
    </row>
    <row r="10" spans="1:21" ht="56.25" customHeight="1">
      <c r="A10" s="178" t="s">
        <v>419</v>
      </c>
      <c r="B10" s="220"/>
      <c r="C10" s="221"/>
      <c r="D10" s="221"/>
      <c r="E10" s="221"/>
      <c r="F10" s="221"/>
      <c r="G10" s="221"/>
      <c r="H10" s="221"/>
      <c r="I10" s="222"/>
    </row>
    <row r="11" spans="1:21" ht="52.5" customHeight="1">
      <c r="A11" s="178" t="s">
        <v>420</v>
      </c>
      <c r="B11" s="220"/>
      <c r="C11" s="221"/>
      <c r="D11" s="221"/>
      <c r="E11" s="221"/>
      <c r="F11" s="221"/>
      <c r="G11" s="221"/>
      <c r="H11" s="221"/>
      <c r="I11" s="222"/>
    </row>
    <row r="12" spans="1:21" ht="57.75" customHeight="1">
      <c r="A12" s="178" t="s">
        <v>421</v>
      </c>
      <c r="B12" s="220"/>
      <c r="C12" s="221"/>
      <c r="D12" s="221"/>
      <c r="E12" s="221"/>
      <c r="F12" s="221"/>
      <c r="G12" s="221"/>
      <c r="H12" s="221"/>
      <c r="I12" s="222"/>
    </row>
    <row r="13" spans="1:21" ht="53.25" customHeight="1">
      <c r="A13" s="178" t="s">
        <v>422</v>
      </c>
      <c r="B13" s="220"/>
      <c r="C13" s="221"/>
      <c r="D13" s="221"/>
      <c r="E13" s="221"/>
      <c r="F13" s="221"/>
      <c r="G13" s="221"/>
      <c r="H13" s="221"/>
      <c r="I13" s="222"/>
    </row>
    <row r="14" spans="1:21" ht="7.5" customHeight="1">
      <c r="A14" s="210" t="s">
        <v>423</v>
      </c>
      <c r="B14" s="185"/>
      <c r="C14" s="186"/>
      <c r="D14" s="179"/>
      <c r="E14" s="186"/>
      <c r="F14" s="186"/>
      <c r="G14" s="186"/>
      <c r="H14" s="179"/>
      <c r="I14" s="187"/>
    </row>
    <row r="15" spans="1:21" ht="15.75" customHeight="1">
      <c r="A15" s="223"/>
      <c r="B15" s="231" t="s">
        <v>430</v>
      </c>
      <c r="C15" s="232"/>
      <c r="D15" s="7"/>
      <c r="E15" s="231" t="s">
        <v>432</v>
      </c>
      <c r="F15" s="233"/>
      <c r="G15" s="232"/>
      <c r="H15" s="5"/>
      <c r="I15" s="183"/>
    </row>
    <row r="16" spans="1:21" ht="9" customHeight="1">
      <c r="A16" s="223"/>
      <c r="B16" s="190"/>
      <c r="C16" s="191"/>
      <c r="D16" s="169"/>
      <c r="E16" s="191"/>
      <c r="F16" s="191"/>
      <c r="G16" s="191"/>
      <c r="H16" s="179"/>
      <c r="I16" s="184"/>
    </row>
    <row r="17" spans="1:11" ht="15.75">
      <c r="A17" s="223"/>
      <c r="B17" s="231" t="s">
        <v>431</v>
      </c>
      <c r="C17" s="232"/>
      <c r="D17" s="7"/>
      <c r="E17" s="231" t="s">
        <v>433</v>
      </c>
      <c r="F17" s="233"/>
      <c r="G17" s="232"/>
      <c r="H17" s="5"/>
      <c r="I17" s="183"/>
    </row>
    <row r="18" spans="1:11" ht="8.25" customHeight="1">
      <c r="A18" s="211"/>
      <c r="B18" s="52"/>
      <c r="C18" s="188"/>
      <c r="D18" s="169"/>
      <c r="E18" s="188"/>
      <c r="F18" s="188"/>
      <c r="G18" s="188"/>
      <c r="H18" s="179"/>
      <c r="I18" s="189"/>
    </row>
    <row r="19" spans="1:11" ht="47.25" customHeight="1">
      <c r="A19" s="177" t="s">
        <v>424</v>
      </c>
      <c r="B19" s="220"/>
      <c r="C19" s="221"/>
      <c r="D19" s="221"/>
      <c r="E19" s="221"/>
      <c r="F19" s="221"/>
      <c r="G19" s="221"/>
      <c r="H19" s="221"/>
      <c r="I19" s="222"/>
    </row>
    <row r="20" spans="1:11" customFormat="1" ht="15.75" customHeight="1"/>
    <row r="21" spans="1:11" customFormat="1" ht="15.75" customHeight="1">
      <c r="E21" s="197" t="str">
        <f>"............,  ngày ...  tháng  ... năm "&amp;NamBC</f>
        <v>............,  ngày ...  tháng  ... năm 2016</v>
      </c>
      <c r="F21" s="197"/>
      <c r="G21" s="197"/>
      <c r="H21" s="197"/>
      <c r="I21" s="197"/>
      <c r="J21" s="30"/>
      <c r="K21" s="30"/>
    </row>
    <row r="22" spans="1:11" customFormat="1" ht="15.75" customHeight="1">
      <c r="E22" s="200" t="s">
        <v>34</v>
      </c>
      <c r="F22" s="200"/>
      <c r="G22" s="200"/>
      <c r="H22" s="200"/>
      <c r="I22" s="200"/>
      <c r="J22" s="31"/>
      <c r="K22" s="31"/>
    </row>
    <row r="23" spans="1:11" customFormat="1" ht="15.75">
      <c r="E23" s="197" t="s">
        <v>35</v>
      </c>
      <c r="F23" s="197"/>
      <c r="G23" s="197"/>
      <c r="H23" s="197"/>
      <c r="I23" s="197"/>
      <c r="J23" s="32"/>
      <c r="K23" s="32"/>
    </row>
    <row r="24" spans="1:11" customFormat="1" ht="15.75">
      <c r="G24" s="27"/>
      <c r="H24" s="27"/>
      <c r="I24" s="27"/>
      <c r="J24" s="27"/>
      <c r="K24" s="27"/>
    </row>
    <row r="25" spans="1:11" customFormat="1" ht="14.25"/>
    <row r="26" spans="1:11" customFormat="1" ht="14.25"/>
    <row r="27" spans="1:11" customFormat="1" ht="14.25"/>
    <row r="28" spans="1:11" customFormat="1" ht="14.25"/>
    <row r="29" spans="1:11" customFormat="1" ht="14.25"/>
    <row r="30" spans="1:11" customFormat="1" ht="14.25"/>
    <row r="31" spans="1:11" customFormat="1" ht="14.25"/>
    <row r="32" spans="1:11" customFormat="1" ht="14.25"/>
    <row r="33" spans="1:9" customFormat="1" ht="14.25"/>
    <row r="34" spans="1:9" customFormat="1" ht="14.25"/>
    <row r="35" spans="1:9" customFormat="1" ht="14.25"/>
    <row r="36" spans="1:9" ht="15.75">
      <c r="A36" s="20"/>
      <c r="B36" s="21"/>
      <c r="C36" s="21"/>
      <c r="D36" s="21"/>
      <c r="E36" s="21"/>
      <c r="F36" s="21"/>
      <c r="G36" s="20"/>
      <c r="H36" s="20"/>
      <c r="I36" s="22"/>
    </row>
  </sheetData>
  <sheetProtection formatCells="0" formatColumns="0" formatRows="0" insertRows="0"/>
  <protectedRanges>
    <protectedRange sqref="E21:E23 H21:I28 G24:G28" name="Range6"/>
    <protectedRange sqref="I7:I19" name="Range3"/>
    <protectedRange sqref="B7:H19" name="Range2"/>
    <protectedRange sqref="A4 M5:O5" name="Range1_1_1"/>
  </protectedRanges>
  <mergeCells count="20">
    <mergeCell ref="E23:I23"/>
    <mergeCell ref="B10:I10"/>
    <mergeCell ref="B11:I11"/>
    <mergeCell ref="B12:I12"/>
    <mergeCell ref="B13:I13"/>
    <mergeCell ref="B15:C15"/>
    <mergeCell ref="B17:C17"/>
    <mergeCell ref="E15:G15"/>
    <mergeCell ref="E17:G17"/>
    <mergeCell ref="E1:I1"/>
    <mergeCell ref="B19:I19"/>
    <mergeCell ref="A14:A18"/>
    <mergeCell ref="E21:I21"/>
    <mergeCell ref="E22:I22"/>
    <mergeCell ref="A3:I3"/>
    <mergeCell ref="A4:I4"/>
    <mergeCell ref="B6:I6"/>
    <mergeCell ref="B7:I7"/>
    <mergeCell ref="B9:I9"/>
    <mergeCell ref="A7:A9"/>
  </mergeCells>
  <dataValidations count="2">
    <dataValidation type="whole" allowBlank="1" showInputMessage="1" showErrorMessage="1" sqref="I8 I15:I18">
      <formula1>0</formula1>
      <formula2>100000</formula2>
    </dataValidation>
    <dataValidation type="list" allowBlank="1" showInputMessage="1" showErrorMessage="1" sqref="M5:U5 A4">
      <formula1>CacDV</formula1>
    </dataValidation>
  </dataValidations>
  <printOptions horizontalCentered="1"/>
  <pageMargins left="0.19685039370078741" right="0.19685039370078741" top="0.78740157480314965" bottom="0.39370078740157483" header="0.31496062992125984" footer="0.31496062992125984"/>
  <pageSetup paperSize="9" orientation="portrait" verticalDpi="0" r:id="rId1"/>
  <headerFooter>
    <oddFooter>&amp;R&amp;"Times New Roman,Regular"&amp;12&amp;[&amp;P+16&amp;]</oddFooter>
  </headerFooter>
</worksheet>
</file>

<file path=xl/worksheets/sheet6.xml><?xml version="1.0" encoding="utf-8"?>
<worksheet xmlns="http://schemas.openxmlformats.org/spreadsheetml/2006/main" xmlns:r="http://schemas.openxmlformats.org/officeDocument/2006/relationships">
  <dimension ref="A1:M37"/>
  <sheetViews>
    <sheetView showZeros="0" workbookViewId="0">
      <selection activeCell="A4" sqref="A4:J4"/>
    </sheetView>
  </sheetViews>
  <sheetFormatPr defaultColWidth="8.625" defaultRowHeight="15"/>
  <cols>
    <col min="1" max="1" width="4.625" style="9" customWidth="1"/>
    <col min="2" max="2" width="28.75" style="9" customWidth="1"/>
    <col min="3" max="5" width="9.125" style="9" customWidth="1"/>
    <col min="6" max="6" width="9.875" style="9" customWidth="1"/>
    <col min="7" max="8" width="9.75" style="9" customWidth="1"/>
    <col min="9" max="9" width="12.875" style="9" customWidth="1"/>
    <col min="10" max="10" width="14.875" style="11" customWidth="1"/>
    <col min="11" max="16384" width="8.625" style="9"/>
  </cols>
  <sheetData>
    <row r="1" spans="1:13" ht="17.25" customHeight="1">
      <c r="I1" s="213" t="s">
        <v>219</v>
      </c>
      <c r="J1" s="213"/>
      <c r="K1" s="1"/>
    </row>
    <row r="2" spans="1:13" ht="6.75" customHeight="1">
      <c r="A2" s="1"/>
      <c r="M2" s="1"/>
    </row>
    <row r="3" spans="1:13" ht="15.75">
      <c r="A3" s="214" t="str">
        <f>"TỔNG HỢP KẾT QUẢ CÔNG TÁC ĐÀO TẠO NĂM "&amp;NamBC</f>
        <v>TỔNG HỢP KẾT QUẢ CÔNG TÁC ĐÀO TẠO NĂM 2016</v>
      </c>
      <c r="B3" s="214"/>
      <c r="C3" s="214"/>
      <c r="D3" s="214"/>
      <c r="E3" s="214"/>
      <c r="F3" s="214"/>
      <c r="G3" s="214"/>
      <c r="H3" s="214"/>
      <c r="I3" s="214"/>
      <c r="J3" s="214"/>
    </row>
    <row r="4" spans="1:13" ht="15.75">
      <c r="A4" s="215" t="s">
        <v>0</v>
      </c>
      <c r="B4" s="215"/>
      <c r="C4" s="215"/>
      <c r="D4" s="215"/>
      <c r="E4" s="215"/>
      <c r="F4" s="215"/>
      <c r="G4" s="215"/>
      <c r="H4" s="215"/>
      <c r="I4" s="215"/>
      <c r="J4" s="215"/>
      <c r="K4" s="158"/>
    </row>
    <row r="5" spans="1:13" ht="10.5" customHeight="1">
      <c r="A5" s="8"/>
      <c r="B5" s="8"/>
      <c r="C5" s="8"/>
      <c r="D5" s="78"/>
      <c r="E5" s="8"/>
      <c r="F5" s="78"/>
      <c r="G5" s="8"/>
      <c r="H5" s="78"/>
      <c r="I5" s="8"/>
      <c r="J5" s="8"/>
    </row>
    <row r="6" spans="1:13" ht="15.75">
      <c r="A6" s="25" t="s">
        <v>252</v>
      </c>
      <c r="B6" s="8"/>
      <c r="C6" s="8"/>
      <c r="D6" s="78"/>
      <c r="E6" s="8"/>
      <c r="F6" s="78"/>
      <c r="G6" s="8"/>
      <c r="H6" s="78"/>
      <c r="I6" s="8"/>
      <c r="J6" s="8"/>
    </row>
    <row r="7" spans="1:13" ht="10.5" customHeight="1">
      <c r="A7" s="25"/>
    </row>
    <row r="8" spans="1:13" ht="32.25" customHeight="1">
      <c r="A8" s="210" t="s">
        <v>1</v>
      </c>
      <c r="B8" s="210" t="s">
        <v>80</v>
      </c>
      <c r="C8" s="236" t="s">
        <v>83</v>
      </c>
      <c r="D8" s="237"/>
      <c r="E8" s="237"/>
      <c r="F8" s="237"/>
      <c r="G8" s="238"/>
      <c r="H8" s="236" t="str">
        <f>"Số lượng luận án, luận văn đã bảo vệ năm "&amp;NamBC</f>
        <v>Số lượng luận án, luận văn đã bảo vệ năm 2016</v>
      </c>
      <c r="I8" s="238"/>
      <c r="J8" s="210" t="s">
        <v>82</v>
      </c>
      <c r="K8" s="35"/>
      <c r="L8" s="36"/>
      <c r="M8" s="36"/>
    </row>
    <row r="9" spans="1:13" ht="32.25" customHeight="1">
      <c r="A9" s="211"/>
      <c r="B9" s="211"/>
      <c r="C9" s="172" t="s">
        <v>401</v>
      </c>
      <c r="D9" s="172" t="s">
        <v>402</v>
      </c>
      <c r="E9" s="172" t="s">
        <v>403</v>
      </c>
      <c r="F9" s="172" t="s">
        <v>404</v>
      </c>
      <c r="G9" s="172" t="s">
        <v>8</v>
      </c>
      <c r="H9" s="170" t="s">
        <v>405</v>
      </c>
      <c r="I9" s="171" t="s">
        <v>406</v>
      </c>
      <c r="J9" s="211"/>
      <c r="K9" s="68"/>
      <c r="L9" s="36"/>
      <c r="M9" s="36"/>
    </row>
    <row r="10" spans="1:13" ht="15.75">
      <c r="A10" s="39">
        <f>IF(B10&lt;&gt;"",MAX($A$8:A8)+1,"")</f>
        <v>1</v>
      </c>
      <c r="B10" s="41" t="s">
        <v>84</v>
      </c>
      <c r="C10" s="44"/>
      <c r="D10" s="44"/>
      <c r="E10" s="44"/>
      <c r="F10" s="44"/>
      <c r="G10" s="7"/>
      <c r="H10" s="7"/>
      <c r="I10" s="7"/>
      <c r="J10" s="12"/>
    </row>
    <row r="11" spans="1:13" ht="15.75">
      <c r="A11" s="39">
        <f>IF(B11&lt;&gt;"",MAX($A$8:A10)+1,"")</f>
        <v>2</v>
      </c>
      <c r="B11" s="41" t="s">
        <v>85</v>
      </c>
      <c r="C11" s="44"/>
      <c r="D11" s="44"/>
      <c r="E11" s="44"/>
      <c r="F11" s="44"/>
      <c r="G11" s="7"/>
      <c r="H11" s="7"/>
      <c r="I11" s="7"/>
      <c r="J11" s="12"/>
    </row>
    <row r="12" spans="1:13" ht="15.75">
      <c r="A12" s="39">
        <f>IF(B12&lt;&gt;"",MAX($A$8:A11)+1,"")</f>
        <v>3</v>
      </c>
      <c r="B12" s="42" t="s">
        <v>407</v>
      </c>
      <c r="C12" s="44"/>
      <c r="D12" s="44"/>
      <c r="E12" s="44"/>
      <c r="F12" s="44"/>
      <c r="G12" s="7"/>
      <c r="H12" s="7"/>
      <c r="I12" s="7"/>
      <c r="J12" s="12"/>
    </row>
    <row r="13" spans="1:13" s="27" customFormat="1" ht="15.75" customHeight="1">
      <c r="A13" s="26"/>
      <c r="B13" s="28" t="s">
        <v>57</v>
      </c>
      <c r="C13" s="45"/>
      <c r="D13" s="45"/>
      <c r="E13" s="45"/>
      <c r="F13" s="45"/>
      <c r="G13" s="26"/>
      <c r="H13" s="26"/>
      <c r="I13" s="26"/>
      <c r="J13" s="26">
        <f>SUM(J10:J12)</f>
        <v>0</v>
      </c>
    </row>
    <row r="14" spans="1:13" customFormat="1" ht="15.75" customHeight="1"/>
    <row r="15" spans="1:13" customFormat="1" ht="15.75" customHeight="1">
      <c r="A15" s="25" t="s">
        <v>86</v>
      </c>
      <c r="B15" s="8"/>
      <c r="C15" s="8"/>
      <c r="D15" s="78"/>
      <c r="E15" s="8"/>
      <c r="F15" s="78"/>
      <c r="G15" s="8"/>
      <c r="H15" s="78"/>
      <c r="I15" s="8"/>
      <c r="J15" s="8"/>
      <c r="K15" s="30"/>
      <c r="L15" s="30"/>
    </row>
    <row r="16" spans="1:13" customFormat="1" ht="9.75" customHeight="1">
      <c r="A16" s="25"/>
      <c r="B16" s="9"/>
      <c r="C16" s="9"/>
      <c r="D16" s="9"/>
      <c r="E16" s="9"/>
      <c r="F16" s="9"/>
      <c r="G16" s="9"/>
      <c r="H16" s="9"/>
      <c r="I16" s="9"/>
      <c r="J16" s="11"/>
      <c r="K16" s="31"/>
      <c r="L16" s="31"/>
    </row>
    <row r="17" spans="1:12" customFormat="1" ht="47.25" customHeight="1">
      <c r="A17" s="3" t="s">
        <v>1</v>
      </c>
      <c r="B17" s="177" t="s">
        <v>434</v>
      </c>
      <c r="C17" s="236" t="s">
        <v>90</v>
      </c>
      <c r="D17" s="238"/>
      <c r="E17" s="236" t="s">
        <v>89</v>
      </c>
      <c r="F17" s="238"/>
      <c r="G17" s="236" t="s">
        <v>81</v>
      </c>
      <c r="H17" s="238"/>
      <c r="I17" s="24" t="str">
        <f>"Số lượng văn bằng chứng chỉ được cấp"</f>
        <v>Số lượng văn bằng chứng chỉ được cấp</v>
      </c>
      <c r="J17" s="3" t="s">
        <v>82</v>
      </c>
      <c r="K17" s="32"/>
      <c r="L17" s="32"/>
    </row>
    <row r="18" spans="1:12" customFormat="1" ht="15.75">
      <c r="A18" s="39">
        <f>IF(B18&lt;&gt;"",MAX($A$17:A17)+1,"")</f>
        <v>1</v>
      </c>
      <c r="B18" s="41" t="s">
        <v>435</v>
      </c>
      <c r="C18" s="220"/>
      <c r="D18" s="222"/>
      <c r="E18" s="220"/>
      <c r="F18" s="222"/>
      <c r="G18" s="220"/>
      <c r="H18" s="222"/>
      <c r="I18" s="7"/>
      <c r="J18" s="12"/>
      <c r="K18" s="27"/>
      <c r="L18" s="27"/>
    </row>
    <row r="19" spans="1:12" customFormat="1" ht="15.75">
      <c r="A19" s="39">
        <f>IF(B19&lt;&gt;"",MAX($A$17:A18)+1,"")</f>
        <v>2</v>
      </c>
      <c r="B19" s="41" t="s">
        <v>436</v>
      </c>
      <c r="C19" s="220"/>
      <c r="D19" s="222"/>
      <c r="E19" s="220"/>
      <c r="F19" s="222"/>
      <c r="G19" s="220"/>
      <c r="H19" s="222"/>
      <c r="I19" s="7"/>
      <c r="J19" s="12"/>
      <c r="K19" s="27"/>
      <c r="L19" s="27"/>
    </row>
    <row r="20" spans="1:12" s="195" customFormat="1" ht="15.75">
      <c r="A20" s="192" t="s">
        <v>437</v>
      </c>
      <c r="B20" s="196" t="s">
        <v>441</v>
      </c>
      <c r="C20" s="234"/>
      <c r="D20" s="235"/>
      <c r="E20" s="234"/>
      <c r="F20" s="235"/>
      <c r="G20" s="234"/>
      <c r="H20" s="235"/>
      <c r="I20" s="193"/>
      <c r="J20" s="194"/>
      <c r="K20" s="29"/>
      <c r="L20" s="29"/>
    </row>
    <row r="21" spans="1:12" s="195" customFormat="1" ht="15.75">
      <c r="A21" s="192" t="s">
        <v>438</v>
      </c>
      <c r="B21" s="196" t="s">
        <v>442</v>
      </c>
      <c r="C21" s="234"/>
      <c r="D21" s="235"/>
      <c r="E21" s="234"/>
      <c r="F21" s="235"/>
      <c r="G21" s="234"/>
      <c r="H21" s="235"/>
      <c r="I21" s="193"/>
      <c r="J21" s="194"/>
      <c r="K21" s="29"/>
      <c r="L21" s="29"/>
    </row>
    <row r="22" spans="1:12" s="195" customFormat="1" ht="15.75">
      <c r="A22" s="192" t="s">
        <v>439</v>
      </c>
      <c r="B22" s="196" t="s">
        <v>87</v>
      </c>
      <c r="C22" s="234"/>
      <c r="D22" s="235"/>
      <c r="E22" s="234"/>
      <c r="F22" s="235"/>
      <c r="G22" s="234"/>
      <c r="H22" s="235"/>
      <c r="I22" s="193"/>
      <c r="J22" s="194"/>
      <c r="K22" s="29"/>
      <c r="L22" s="29"/>
    </row>
    <row r="23" spans="1:12" s="195" customFormat="1" ht="15.75">
      <c r="A23" s="192" t="s">
        <v>440</v>
      </c>
      <c r="B23" s="196" t="s">
        <v>88</v>
      </c>
      <c r="C23" s="234"/>
      <c r="D23" s="235"/>
      <c r="E23" s="234"/>
      <c r="F23" s="235"/>
      <c r="G23" s="234"/>
      <c r="H23" s="235"/>
      <c r="I23" s="193"/>
      <c r="J23" s="194"/>
      <c r="K23" s="29"/>
      <c r="L23" s="29"/>
    </row>
    <row r="24" spans="1:12" customFormat="1" ht="15.75" hidden="1" customHeight="1">
      <c r="A24" s="39" t="str">
        <f>IF(B24&lt;&gt;"",MAX($A$17:A23)+1,"")</f>
        <v/>
      </c>
      <c r="B24" s="46"/>
      <c r="C24" s="220"/>
      <c r="D24" s="222"/>
      <c r="E24" s="220"/>
      <c r="F24" s="222"/>
      <c r="G24" s="220"/>
      <c r="H24" s="222"/>
      <c r="I24" s="7"/>
      <c r="J24" s="12"/>
      <c r="K24" s="27"/>
      <c r="L24" s="27"/>
    </row>
    <row r="25" spans="1:12" customFormat="1" ht="15.75" hidden="1" customHeight="1">
      <c r="A25" s="39" t="str">
        <f>IF(B25&lt;&gt;"",MAX($A$17:A24)+1,"")</f>
        <v/>
      </c>
      <c r="B25" s="41"/>
      <c r="C25" s="220"/>
      <c r="D25" s="222"/>
      <c r="E25" s="220"/>
      <c r="F25" s="222"/>
      <c r="G25" s="220"/>
      <c r="H25" s="222"/>
      <c r="I25" s="7"/>
      <c r="J25" s="12"/>
      <c r="K25" s="27"/>
      <c r="L25" s="27"/>
    </row>
    <row r="26" spans="1:12" customFormat="1" ht="15.75" hidden="1" customHeight="1">
      <c r="A26" s="39" t="str">
        <f>IF(B26&lt;&gt;"",MAX($A$17:A25)+1,"")</f>
        <v/>
      </c>
      <c r="B26" s="41"/>
      <c r="C26" s="220"/>
      <c r="D26" s="222"/>
      <c r="E26" s="220"/>
      <c r="F26" s="222"/>
      <c r="G26" s="220"/>
      <c r="H26" s="222"/>
      <c r="I26" s="7"/>
      <c r="J26" s="12"/>
      <c r="K26" s="27"/>
      <c r="L26" s="27"/>
    </row>
    <row r="27" spans="1:12" customFormat="1" ht="15.75" hidden="1" customHeight="1">
      <c r="A27" s="39" t="str">
        <f>IF(B27&lt;&gt;"",MAX($A$17:A26)+1,"")</f>
        <v/>
      </c>
      <c r="B27" s="42"/>
      <c r="C27" s="220"/>
      <c r="D27" s="222"/>
      <c r="E27" s="220"/>
      <c r="F27" s="222"/>
      <c r="G27" s="220"/>
      <c r="H27" s="222"/>
      <c r="I27" s="7"/>
      <c r="J27" s="12"/>
    </row>
    <row r="28" spans="1:12" customFormat="1" ht="15.75">
      <c r="A28" s="26"/>
      <c r="B28" s="28" t="s">
        <v>57</v>
      </c>
      <c r="C28" s="220"/>
      <c r="D28" s="222"/>
      <c r="E28" s="220"/>
      <c r="F28" s="222"/>
      <c r="G28" s="220"/>
      <c r="H28" s="222"/>
      <c r="I28" s="26"/>
      <c r="J28" s="26">
        <f>SUM(J18:J27)</f>
        <v>0</v>
      </c>
    </row>
    <row r="29" spans="1:12" customFormat="1" ht="14.25"/>
    <row r="30" spans="1:12" customFormat="1" ht="15.75">
      <c r="I30" s="197" t="str">
        <f>"............,  ngày ...  tháng  ... năm "&amp;NamBC</f>
        <v>............,  ngày ...  tháng  ... năm 2016</v>
      </c>
      <c r="J30" s="197"/>
    </row>
    <row r="31" spans="1:12" customFormat="1" ht="15.75">
      <c r="I31" s="200" t="s">
        <v>34</v>
      </c>
      <c r="J31" s="200"/>
    </row>
    <row r="32" spans="1:12" customFormat="1" ht="15.75">
      <c r="I32" s="197" t="s">
        <v>35</v>
      </c>
      <c r="J32" s="197"/>
    </row>
    <row r="33" spans="1:10" customFormat="1" ht="14.25"/>
    <row r="34" spans="1:10" customFormat="1" ht="14.25"/>
    <row r="35" spans="1:10" customFormat="1" ht="14.25"/>
    <row r="36" spans="1:10" customFormat="1" ht="14.25"/>
    <row r="37" spans="1:10" ht="15.75">
      <c r="A37" s="20"/>
      <c r="B37" s="21"/>
      <c r="C37" s="21"/>
      <c r="D37" s="21"/>
      <c r="E37" s="21"/>
      <c r="F37" s="21"/>
      <c r="G37" s="21"/>
      <c r="H37" s="21"/>
      <c r="I37" s="21"/>
      <c r="J37" s="22"/>
    </row>
  </sheetData>
  <sheetProtection formatCells="0" formatColumns="0" formatRows="0" insertRows="0"/>
  <protectedRanges>
    <protectedRange sqref="J29" name="Range6"/>
    <protectedRange sqref="J10:J12 J18:J27" name="Range3"/>
    <protectedRange sqref="A5:F5 B6:F6 B15:F15" name="Range1"/>
    <protectedRange sqref="B10:I12 B19:B27 B18:I18 I19:I27 C19:H28" name="Range2"/>
    <protectedRange sqref="I30:J32" name="Range6_1"/>
    <protectedRange sqref="A4:D4" name="Range1_1"/>
  </protectedRanges>
  <mergeCells count="47">
    <mergeCell ref="I31:J31"/>
    <mergeCell ref="C8:G8"/>
    <mergeCell ref="H8:I8"/>
    <mergeCell ref="J8:J9"/>
    <mergeCell ref="B8:B9"/>
    <mergeCell ref="C17:D17"/>
    <mergeCell ref="E17:F17"/>
    <mergeCell ref="G17:H17"/>
    <mergeCell ref="C18:D18"/>
    <mergeCell ref="C19:D19"/>
    <mergeCell ref="C21:D21"/>
    <mergeCell ref="G28:H28"/>
    <mergeCell ref="I1:J1"/>
    <mergeCell ref="A3:J3"/>
    <mergeCell ref="A4:J4"/>
    <mergeCell ref="I30:J30"/>
    <mergeCell ref="A8:A9"/>
    <mergeCell ref="E22:F22"/>
    <mergeCell ref="C22:D22"/>
    <mergeCell ref="C23:D23"/>
    <mergeCell ref="C24:D24"/>
    <mergeCell ref="I32:J32"/>
    <mergeCell ref="C25:D25"/>
    <mergeCell ref="C26:D26"/>
    <mergeCell ref="C27:D27"/>
    <mergeCell ref="C28:D28"/>
    <mergeCell ref="E23:F23"/>
    <mergeCell ref="E24:F24"/>
    <mergeCell ref="E25:F25"/>
    <mergeCell ref="E26:F26"/>
    <mergeCell ref="E27:F27"/>
    <mergeCell ref="E28:F28"/>
    <mergeCell ref="G22:H22"/>
    <mergeCell ref="C20:D20"/>
    <mergeCell ref="G18:H18"/>
    <mergeCell ref="G19:H19"/>
    <mergeCell ref="G20:H20"/>
    <mergeCell ref="G21:H21"/>
    <mergeCell ref="E18:F18"/>
    <mergeCell ref="E19:F19"/>
    <mergeCell ref="E20:F20"/>
    <mergeCell ref="E21:F21"/>
    <mergeCell ref="G23:H23"/>
    <mergeCell ref="G24:H24"/>
    <mergeCell ref="G25:H25"/>
    <mergeCell ref="G26:H26"/>
    <mergeCell ref="G27:H27"/>
  </mergeCells>
  <dataValidations count="2">
    <dataValidation type="whole" allowBlank="1" showInputMessage="1" showErrorMessage="1" sqref="J10:J13 J18:J28">
      <formula1>0</formula1>
      <formula2>100000</formula2>
    </dataValidation>
    <dataValidation type="list" allowBlank="1" showInputMessage="1" showErrorMessage="1" sqref="A4:K4">
      <formula1>CacDV</formula1>
    </dataValidation>
  </dataValidations>
  <printOptions horizontalCentered="1"/>
  <pageMargins left="0.39370078740157483" right="0.39370078740157483" top="0.78740157480314965" bottom="0.39370078740157483" header="0.31496062992125984" footer="0.31496062992125984"/>
  <pageSetup paperSize="9" orientation="landscape" verticalDpi="0" r:id="rId1"/>
  <headerFooter>
    <oddFooter>&amp;R&amp;"Times New Roman,Regular"&amp;12&amp;[&amp;P+17&amp;]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J107"/>
  <sheetViews>
    <sheetView showZeros="0" workbookViewId="0">
      <selection activeCell="A4" sqref="A4:I4"/>
    </sheetView>
  </sheetViews>
  <sheetFormatPr defaultColWidth="8.625" defaultRowHeight="15"/>
  <cols>
    <col min="1" max="1" width="4.625" style="9" customWidth="1"/>
    <col min="2" max="2" width="24.625" style="9" customWidth="1"/>
    <col min="3" max="3" width="16.5" style="9" customWidth="1"/>
    <col min="4" max="4" width="15.875" style="9" customWidth="1"/>
    <col min="5" max="5" width="13.375" style="9" customWidth="1"/>
    <col min="6" max="6" width="21.75" style="9" customWidth="1"/>
    <col min="7" max="7" width="11.375" style="11" customWidth="1"/>
    <col min="8" max="8" width="10" style="9" customWidth="1"/>
    <col min="9" max="9" width="9.5" style="9" customWidth="1"/>
    <col min="10" max="16384" width="8.625" style="9"/>
  </cols>
  <sheetData>
    <row r="1" spans="1:10" ht="17.25" customHeight="1">
      <c r="F1" s="213" t="s">
        <v>222</v>
      </c>
      <c r="G1" s="213"/>
      <c r="H1" s="213"/>
      <c r="I1" s="213"/>
    </row>
    <row r="2" spans="1:10" ht="3.75" customHeight="1">
      <c r="A2" s="1"/>
      <c r="J2" s="1"/>
    </row>
    <row r="3" spans="1:10" ht="15.75">
      <c r="A3" s="214" t="str">
        <f>"BÁO CÁO TÌNH HÌNH THỰC HIỆN CÔNG TÁC HTQT NĂM "&amp;NamBC</f>
        <v>BÁO CÁO TÌNH HÌNH THỰC HIỆN CÔNG TÁC HTQT NĂM 2016</v>
      </c>
      <c r="B3" s="214"/>
      <c r="C3" s="214"/>
      <c r="D3" s="214"/>
      <c r="E3" s="214"/>
      <c r="F3" s="214"/>
      <c r="G3" s="214"/>
      <c r="H3" s="214"/>
      <c r="I3" s="214"/>
    </row>
    <row r="4" spans="1:10" ht="15.75">
      <c r="A4" s="215" t="s">
        <v>0</v>
      </c>
      <c r="B4" s="215"/>
      <c r="C4" s="215"/>
      <c r="D4" s="215"/>
      <c r="E4" s="215"/>
      <c r="F4" s="215"/>
      <c r="G4" s="215"/>
      <c r="H4" s="215"/>
      <c r="I4" s="215"/>
    </row>
    <row r="5" spans="1:10" ht="8.25" customHeight="1">
      <c r="A5" s="8"/>
      <c r="B5" s="8"/>
      <c r="C5" s="8"/>
      <c r="D5" s="8"/>
      <c r="E5" s="8"/>
      <c r="F5" s="8"/>
      <c r="G5" s="8"/>
    </row>
    <row r="6" spans="1:10" s="104" customFormat="1" ht="15.75">
      <c r="A6" s="260" t="s">
        <v>91</v>
      </c>
      <c r="B6" s="260"/>
      <c r="C6" s="260"/>
      <c r="D6" s="260"/>
      <c r="E6" s="260"/>
      <c r="F6" s="260"/>
      <c r="G6" s="260"/>
    </row>
    <row r="7" spans="1:10" s="104" customFormat="1" ht="15.75">
      <c r="A7" s="260" t="s">
        <v>194</v>
      </c>
      <c r="B7" s="260"/>
      <c r="C7" s="260"/>
      <c r="D7" s="260"/>
      <c r="E7" s="260"/>
      <c r="F7" s="260"/>
      <c r="G7" s="260"/>
    </row>
    <row r="8" spans="1:10" s="104" customFormat="1" ht="15.75">
      <c r="A8" s="259" t="s">
        <v>92</v>
      </c>
      <c r="B8" s="259"/>
      <c r="C8" s="259"/>
      <c r="D8" s="259"/>
      <c r="E8" s="259"/>
      <c r="F8" s="259"/>
      <c r="G8" s="259"/>
    </row>
    <row r="9" spans="1:10" s="104" customFormat="1" ht="30.95" customHeight="1">
      <c r="A9" s="255" t="s">
        <v>101</v>
      </c>
      <c r="B9" s="255"/>
      <c r="C9" s="255"/>
      <c r="D9" s="255"/>
      <c r="E9" s="255"/>
      <c r="F9" s="255"/>
      <c r="G9" s="255"/>
      <c r="H9" s="255"/>
      <c r="I9" s="255"/>
    </row>
    <row r="10" spans="1:10" s="104" customFormat="1" ht="4.5" customHeight="1">
      <c r="A10" s="261" t="s">
        <v>100</v>
      </c>
      <c r="B10" s="261"/>
      <c r="C10" s="261"/>
      <c r="D10" s="261"/>
      <c r="E10" s="261"/>
      <c r="F10" s="261"/>
      <c r="G10" s="261"/>
    </row>
    <row r="11" spans="1:10" s="104" customFormat="1" ht="15.75">
      <c r="A11" s="259" t="s">
        <v>195</v>
      </c>
      <c r="B11" s="259"/>
      <c r="C11" s="259"/>
      <c r="D11" s="259"/>
      <c r="E11" s="259"/>
      <c r="F11" s="259"/>
      <c r="G11" s="259"/>
    </row>
    <row r="12" spans="1:10" s="104" customFormat="1" ht="15.75">
      <c r="A12" s="255" t="s">
        <v>93</v>
      </c>
      <c r="B12" s="256"/>
      <c r="C12" s="256"/>
      <c r="D12" s="256"/>
      <c r="E12" s="256"/>
      <c r="F12" s="256"/>
      <c r="G12" s="256"/>
    </row>
    <row r="13" spans="1:10" s="104" customFormat="1" ht="15.75">
      <c r="A13" s="255" t="s">
        <v>94</v>
      </c>
      <c r="B13" s="256"/>
      <c r="C13" s="256"/>
      <c r="D13" s="256"/>
      <c r="E13" s="256"/>
      <c r="F13" s="256"/>
      <c r="G13" s="256"/>
    </row>
    <row r="14" spans="1:10" s="104" customFormat="1" ht="15.75">
      <c r="A14" s="255" t="s">
        <v>95</v>
      </c>
      <c r="B14" s="256"/>
      <c r="C14" s="256"/>
      <c r="D14" s="256"/>
      <c r="E14" s="256"/>
      <c r="F14" s="256"/>
      <c r="G14" s="256"/>
    </row>
    <row r="15" spans="1:10" s="104" customFormat="1" ht="15.75">
      <c r="A15" s="255" t="s">
        <v>96</v>
      </c>
      <c r="B15" s="256"/>
      <c r="C15" s="256"/>
      <c r="D15" s="256"/>
      <c r="E15" s="256"/>
      <c r="F15" s="256"/>
      <c r="G15" s="256"/>
    </row>
    <row r="16" spans="1:10" s="104" customFormat="1" ht="15.75">
      <c r="A16" s="255" t="s">
        <v>97</v>
      </c>
      <c r="B16" s="256"/>
      <c r="C16" s="256"/>
      <c r="D16" s="256"/>
      <c r="E16" s="256"/>
      <c r="F16" s="256"/>
      <c r="G16" s="256"/>
    </row>
    <row r="17" spans="1:10" s="104" customFormat="1" ht="51" customHeight="1">
      <c r="A17" s="255" t="str">
        <f>"- Mỗi đề tài cần ghi rõ tên đơn vị và chủ nhiệm, thời gian thực hiện (năm bắt đầu, năm kết thúc), đối tác nước ngoài (tên cán bộ và đơn vị đối tác, địa chỉ đầy đủ),"&amp;" nội dung và mục tiêu chính, địa điểm triển khai ở VN và nước ngoài, dự kiến sản phẩm đạt được, tổng KP (chia ra phía nước ngoài, phía Việt Nam cấp), KP nhận được năm "&amp;NamBC</f>
        <v>- Mỗi đề tài cần ghi rõ tên đơn vị và chủ nhiệm, thời gian thực hiện (năm bắt đầu, năm kết thúc), đối tác nước ngoài (tên cán bộ và đơn vị đối tác, địa chỉ đầy đủ), nội dung và mục tiêu chính, địa điểm triển khai ở VN và nước ngoài, dự kiến sản phẩm đạt được, tổng KP (chia ra phía nước ngoài, phía Việt Nam cấp), KP nhận được năm 2016</v>
      </c>
      <c r="B17" s="255"/>
      <c r="C17" s="255"/>
      <c r="D17" s="255"/>
      <c r="E17" s="255"/>
      <c r="F17" s="255"/>
      <c r="G17" s="255"/>
      <c r="H17" s="255"/>
      <c r="I17" s="255"/>
    </row>
    <row r="18" spans="1:10" s="104" customFormat="1" ht="15.75">
      <c r="A18" s="255" t="str">
        <f>"- Đối với dự án kết thúc năm "&amp;NamBC&amp;" phải nói rõ sản phẩm đã đạt được, địa điểm triển khai, nơi lưu giữ sản phẩm."</f>
        <v>- Đối với dự án kết thúc năm 2016 phải nói rõ sản phẩm đã đạt được, địa điểm triển khai, nơi lưu giữ sản phẩm.</v>
      </c>
      <c r="B18" s="256"/>
      <c r="C18" s="256"/>
      <c r="D18" s="256"/>
      <c r="E18" s="256"/>
      <c r="F18" s="256"/>
      <c r="G18" s="256"/>
    </row>
    <row r="19" spans="1:10" s="104" customFormat="1" ht="3.75" customHeight="1">
      <c r="A19" s="67"/>
      <c r="B19" s="105"/>
      <c r="C19" s="78"/>
      <c r="D19" s="78"/>
      <c r="E19" s="78"/>
      <c r="F19" s="78"/>
      <c r="G19" s="78"/>
    </row>
    <row r="20" spans="1:10" s="104" customFormat="1" ht="15.75">
      <c r="A20" s="259" t="s">
        <v>196</v>
      </c>
      <c r="B20" s="259"/>
      <c r="C20" s="259"/>
      <c r="D20" s="259"/>
      <c r="E20" s="259"/>
      <c r="F20" s="259"/>
      <c r="G20" s="259"/>
    </row>
    <row r="21" spans="1:10" s="104" customFormat="1" ht="15.75">
      <c r="A21" s="255" t="s">
        <v>102</v>
      </c>
      <c r="B21" s="255"/>
      <c r="C21" s="255"/>
      <c r="D21" s="255"/>
      <c r="E21" s="255"/>
      <c r="F21" s="255"/>
      <c r="G21" s="255"/>
      <c r="H21" s="255"/>
      <c r="I21" s="255"/>
    </row>
    <row r="22" spans="1:10" s="104" customFormat="1" ht="5.25" customHeight="1">
      <c r="A22" s="67"/>
      <c r="B22" s="105"/>
      <c r="C22" s="78"/>
      <c r="D22" s="78"/>
      <c r="E22" s="78"/>
      <c r="F22" s="78"/>
      <c r="G22" s="78"/>
    </row>
    <row r="23" spans="1:10" s="104" customFormat="1" ht="15.75">
      <c r="A23" s="50" t="s">
        <v>197</v>
      </c>
      <c r="C23" s="78"/>
      <c r="D23" s="78"/>
      <c r="E23" s="78"/>
      <c r="F23" s="78"/>
      <c r="G23" s="78"/>
    </row>
    <row r="24" spans="1:10" s="104" customFormat="1" ht="15.75">
      <c r="A24" s="255" t="s">
        <v>366</v>
      </c>
      <c r="B24" s="256"/>
      <c r="C24" s="256"/>
      <c r="D24" s="256"/>
      <c r="E24" s="256"/>
      <c r="F24" s="256"/>
      <c r="G24" s="256"/>
    </row>
    <row r="25" spans="1:10" s="104" customFormat="1" ht="15.75">
      <c r="A25" s="255" t="s">
        <v>98</v>
      </c>
      <c r="B25" s="256"/>
      <c r="C25" s="256"/>
      <c r="D25" s="256"/>
      <c r="E25" s="256"/>
      <c r="F25" s="256"/>
      <c r="G25" s="256"/>
    </row>
    <row r="26" spans="1:10" s="104" customFormat="1" ht="15.75">
      <c r="A26" s="255" t="s">
        <v>99</v>
      </c>
      <c r="B26" s="256"/>
      <c r="C26" s="256"/>
      <c r="D26" s="256"/>
      <c r="E26" s="256"/>
      <c r="F26" s="256"/>
      <c r="G26" s="256"/>
    </row>
    <row r="27" spans="1:10" s="104" customFormat="1" ht="8.25" customHeight="1">
      <c r="A27" s="78"/>
      <c r="B27" s="78"/>
      <c r="C27" s="78"/>
      <c r="D27" s="78"/>
      <c r="E27" s="78"/>
      <c r="F27" s="78"/>
      <c r="G27" s="78"/>
    </row>
    <row r="28" spans="1:10" s="104" customFormat="1" ht="15.75">
      <c r="A28" s="50" t="s">
        <v>103</v>
      </c>
      <c r="B28" s="78"/>
      <c r="C28" s="78"/>
      <c r="D28" s="78"/>
      <c r="E28" s="78"/>
      <c r="F28" s="78"/>
      <c r="G28" s="78"/>
    </row>
    <row r="29" spans="1:10" s="104" customFormat="1" ht="15.75">
      <c r="A29" s="25" t="s">
        <v>372</v>
      </c>
      <c r="B29" s="78"/>
      <c r="C29" s="78"/>
      <c r="D29" s="78"/>
      <c r="E29" s="78"/>
      <c r="F29" s="78"/>
      <c r="G29" s="78"/>
    </row>
    <row r="30" spans="1:10" ht="6" customHeight="1">
      <c r="A30" s="25"/>
    </row>
    <row r="31" spans="1:10" ht="43.5" customHeight="1">
      <c r="A31" s="3" t="s">
        <v>1</v>
      </c>
      <c r="B31" s="53" t="s">
        <v>104</v>
      </c>
      <c r="C31" s="54" t="s">
        <v>199</v>
      </c>
      <c r="D31" s="246" t="s">
        <v>367</v>
      </c>
      <c r="E31" s="246"/>
      <c r="F31" s="246" t="s">
        <v>198</v>
      </c>
      <c r="G31" s="246"/>
      <c r="H31" s="246" t="s">
        <v>253</v>
      </c>
      <c r="I31" s="246"/>
      <c r="J31" s="36"/>
    </row>
    <row r="32" spans="1:10" ht="15.75">
      <c r="A32" s="5" t="str">
        <f>IF(B32&lt;&gt;"",MAX($A$31:A31)+1,"")</f>
        <v/>
      </c>
      <c r="B32" s="41"/>
      <c r="C32" s="44"/>
      <c r="D32" s="257"/>
      <c r="E32" s="258"/>
      <c r="F32" s="257"/>
      <c r="G32" s="258"/>
      <c r="H32" s="220"/>
      <c r="I32" s="222"/>
    </row>
    <row r="33" spans="1:9" ht="15.75" hidden="1">
      <c r="A33" s="5" t="str">
        <f>IF(B33&lt;&gt;"",MAX($A$31:A32)+1,"")</f>
        <v/>
      </c>
      <c r="B33" s="41"/>
      <c r="C33" s="44"/>
      <c r="D33" s="257"/>
      <c r="E33" s="258"/>
      <c r="F33" s="257"/>
      <c r="G33" s="258"/>
      <c r="H33" s="220"/>
      <c r="I33" s="222"/>
    </row>
    <row r="34" spans="1:9" ht="15.75" hidden="1">
      <c r="A34" s="5" t="str">
        <f>IF(B34&lt;&gt;"",MAX($A$31:A33)+1,"")</f>
        <v/>
      </c>
      <c r="B34" s="42"/>
      <c r="C34" s="44"/>
      <c r="D34" s="257"/>
      <c r="E34" s="258"/>
      <c r="F34" s="257"/>
      <c r="G34" s="258"/>
      <c r="H34" s="220"/>
      <c r="I34" s="222"/>
    </row>
    <row r="35" spans="1:9" customFormat="1" ht="14.25"/>
    <row r="36" spans="1:9" customFormat="1" ht="15.75" customHeight="1">
      <c r="A36" s="25" t="s">
        <v>108</v>
      </c>
      <c r="B36" s="8"/>
      <c r="C36" s="8"/>
      <c r="D36" s="8"/>
      <c r="E36" s="8"/>
      <c r="F36" s="8"/>
      <c r="G36" s="8"/>
      <c r="H36" s="30"/>
      <c r="I36" s="30"/>
    </row>
    <row r="37" spans="1:9" customFormat="1" ht="6" customHeight="1">
      <c r="A37" s="25"/>
      <c r="B37" s="9"/>
      <c r="C37" s="9"/>
      <c r="D37" s="9"/>
      <c r="E37" s="9"/>
      <c r="F37" s="9"/>
      <c r="G37" s="11"/>
      <c r="H37" s="31"/>
      <c r="I37" s="31"/>
    </row>
    <row r="38" spans="1:9" customFormat="1" ht="26.25" customHeight="1">
      <c r="A38" s="247" t="s">
        <v>1</v>
      </c>
      <c r="B38" s="247" t="s">
        <v>105</v>
      </c>
      <c r="C38" s="247" t="s">
        <v>106</v>
      </c>
      <c r="D38" s="247" t="s">
        <v>107</v>
      </c>
      <c r="E38" s="247" t="s">
        <v>36</v>
      </c>
      <c r="F38" s="247" t="s">
        <v>368</v>
      </c>
      <c r="G38" s="247" t="s">
        <v>369</v>
      </c>
      <c r="H38" s="246" t="s">
        <v>254</v>
      </c>
      <c r="I38" s="246"/>
    </row>
    <row r="39" spans="1:9" customFormat="1" ht="30.75" customHeight="1">
      <c r="A39" s="248" t="str">
        <f>IF(B39&lt;&gt;"",MAX($A$38:A38)+1,"")</f>
        <v/>
      </c>
      <c r="B39" s="248"/>
      <c r="C39" s="248"/>
      <c r="D39" s="248"/>
      <c r="E39" s="248"/>
      <c r="F39" s="248"/>
      <c r="G39" s="248"/>
      <c r="H39" s="53" t="s">
        <v>8</v>
      </c>
      <c r="I39" s="53">
        <f>NamBC</f>
        <v>2016</v>
      </c>
    </row>
    <row r="40" spans="1:9" customFormat="1" ht="15.75">
      <c r="A40" s="6" t="s">
        <v>10</v>
      </c>
      <c r="B40" s="26" t="s">
        <v>109</v>
      </c>
      <c r="C40" s="44"/>
      <c r="D40" s="44"/>
      <c r="E40" s="7"/>
      <c r="F40" s="7"/>
      <c r="G40" s="12"/>
      <c r="H40" s="49">
        <f>SUM(H41:H43)</f>
        <v>0</v>
      </c>
      <c r="I40" s="49">
        <f>SUM(I41:I43)</f>
        <v>0</v>
      </c>
    </row>
    <row r="41" spans="1:9" s="137" customFormat="1" ht="12.75">
      <c r="A41" s="130" t="str">
        <f>IF(B41&lt;&gt;"",MAX($A$38:A40)+1,"")</f>
        <v/>
      </c>
      <c r="B41" s="131"/>
      <c r="C41" s="132"/>
      <c r="D41" s="133"/>
      <c r="E41" s="134"/>
      <c r="F41" s="134"/>
      <c r="G41" s="135"/>
      <c r="H41" s="136"/>
      <c r="I41" s="136"/>
    </row>
    <row r="42" spans="1:9" customFormat="1" ht="15.75" hidden="1">
      <c r="A42" s="52" t="str">
        <f>IF(B42&lt;&gt;"",MAX($A$38:A41)+1,"")</f>
        <v/>
      </c>
      <c r="B42" s="46"/>
      <c r="C42" s="47"/>
      <c r="D42" s="48"/>
      <c r="E42" s="40"/>
      <c r="F42" s="40"/>
      <c r="G42" s="51"/>
      <c r="H42" s="55"/>
      <c r="I42" s="55"/>
    </row>
    <row r="43" spans="1:9" customFormat="1" ht="15.75" hidden="1">
      <c r="A43" s="52" t="str">
        <f>IF(B43&lt;&gt;"",MAX($A$38:A42)+1,"")</f>
        <v/>
      </c>
      <c r="B43" s="41"/>
      <c r="C43" s="43"/>
      <c r="D43" s="44"/>
      <c r="E43" s="7"/>
      <c r="F43" s="7"/>
      <c r="G43" s="12"/>
      <c r="H43" s="55"/>
      <c r="I43" s="55"/>
    </row>
    <row r="44" spans="1:9" customFormat="1" ht="15.75">
      <c r="A44" s="6" t="s">
        <v>28</v>
      </c>
      <c r="B44" s="26" t="s">
        <v>370</v>
      </c>
      <c r="C44" s="44"/>
      <c r="D44" s="44"/>
      <c r="E44" s="7"/>
      <c r="F44" s="7"/>
      <c r="G44" s="12"/>
      <c r="H44" s="49">
        <f>SUM(H45:H47)</f>
        <v>0</v>
      </c>
      <c r="I44" s="49">
        <f>SUM(I45:I47)</f>
        <v>0</v>
      </c>
    </row>
    <row r="45" spans="1:9" s="137" customFormat="1" ht="12.75">
      <c r="A45" s="138" t="str">
        <f>IF(B45&lt;&gt;"",MAX($A$44:A44)+1,"")</f>
        <v/>
      </c>
      <c r="B45" s="139"/>
      <c r="C45" s="140"/>
      <c r="D45" s="140"/>
      <c r="E45" s="141"/>
      <c r="F45" s="141"/>
      <c r="G45" s="142"/>
      <c r="H45" s="136"/>
      <c r="I45" s="136"/>
    </row>
    <row r="46" spans="1:9" customFormat="1" ht="15.75" hidden="1">
      <c r="A46" s="39" t="str">
        <f>IF(B46&lt;&gt;"",MAX($A$44:A45)+1,"")</f>
        <v/>
      </c>
      <c r="B46" s="41"/>
      <c r="C46" s="44"/>
      <c r="D46" s="44"/>
      <c r="E46" s="7"/>
      <c r="F46" s="7"/>
      <c r="G46" s="12"/>
      <c r="H46" s="55"/>
      <c r="I46" s="55"/>
    </row>
    <row r="47" spans="1:9" customFormat="1" ht="15.75" hidden="1">
      <c r="A47" s="39" t="str">
        <f>IF(B47&lt;&gt;"",MAX($A$44:A46)+1,"")</f>
        <v/>
      </c>
      <c r="B47" s="41"/>
      <c r="C47" s="44"/>
      <c r="D47" s="44"/>
      <c r="E47" s="7"/>
      <c r="F47" s="7"/>
      <c r="G47" s="12"/>
      <c r="H47" s="55"/>
      <c r="I47" s="55"/>
    </row>
    <row r="48" spans="1:9" customFormat="1" ht="15.75">
      <c r="A48" s="6" t="s">
        <v>32</v>
      </c>
      <c r="B48" s="26" t="s">
        <v>110</v>
      </c>
      <c r="C48" s="44"/>
      <c r="D48" s="44"/>
      <c r="E48" s="7"/>
      <c r="F48" s="7"/>
      <c r="G48" s="12"/>
      <c r="H48" s="49">
        <f>SUM(H49:H51)</f>
        <v>0</v>
      </c>
      <c r="I48" s="49">
        <f>SUM(I49:I51)</f>
        <v>0</v>
      </c>
    </row>
    <row r="49" spans="1:9" s="137" customFormat="1" ht="12.75">
      <c r="A49" s="138" t="str">
        <f>IF(B49&lt;&gt;"",MAX($A$48:A48)+1,"")</f>
        <v/>
      </c>
      <c r="B49" s="139"/>
      <c r="C49" s="140"/>
      <c r="D49" s="140"/>
      <c r="E49" s="141"/>
      <c r="F49" s="141"/>
      <c r="G49" s="142"/>
      <c r="H49" s="136"/>
      <c r="I49" s="136"/>
    </row>
    <row r="50" spans="1:9" customFormat="1" ht="15.75" hidden="1">
      <c r="A50" s="39" t="str">
        <f>IF(B50&lt;&gt;"",MAX($A$48:A49)+1,"")</f>
        <v/>
      </c>
      <c r="B50" s="41"/>
      <c r="C50" s="44"/>
      <c r="D50" s="44"/>
      <c r="E50" s="7"/>
      <c r="F50" s="7"/>
      <c r="G50" s="12"/>
      <c r="H50" s="55"/>
      <c r="I50" s="55"/>
    </row>
    <row r="51" spans="1:9" customFormat="1" ht="15.75" hidden="1">
      <c r="A51" s="39" t="str">
        <f>IF(B51&lt;&gt;"",MAX($A$48:A50)+1,"")</f>
        <v/>
      </c>
      <c r="B51" s="41"/>
      <c r="C51" s="44"/>
      <c r="D51" s="44"/>
      <c r="E51" s="7"/>
      <c r="F51" s="7"/>
      <c r="G51" s="12"/>
      <c r="H51" s="55"/>
      <c r="I51" s="55"/>
    </row>
    <row r="52" spans="1:9" customFormat="1" ht="15.75">
      <c r="A52" s="6" t="s">
        <v>50</v>
      </c>
      <c r="B52" s="26" t="s">
        <v>111</v>
      </c>
      <c r="C52" s="44"/>
      <c r="D52" s="44"/>
      <c r="E52" s="7"/>
      <c r="F52" s="7"/>
      <c r="G52" s="12"/>
      <c r="H52" s="49">
        <f>SUM(H53:H55)</f>
        <v>0</v>
      </c>
      <c r="I52" s="49">
        <f>SUM(I53:I55)</f>
        <v>0</v>
      </c>
    </row>
    <row r="53" spans="1:9" s="137" customFormat="1" ht="12.75">
      <c r="A53" s="138" t="str">
        <f>IF(B53&lt;&gt;"",MAX($A$52:A52)+1,"")</f>
        <v/>
      </c>
      <c r="B53" s="139"/>
      <c r="C53" s="140"/>
      <c r="D53" s="140"/>
      <c r="E53" s="141"/>
      <c r="F53" s="141"/>
      <c r="G53" s="142"/>
      <c r="H53" s="136"/>
      <c r="I53" s="136"/>
    </row>
    <row r="54" spans="1:9" customFormat="1" ht="15.75" hidden="1">
      <c r="A54" s="39" t="str">
        <f>IF(B54&lt;&gt;"",MAX($A$52:A53)+1,"")</f>
        <v/>
      </c>
      <c r="B54" s="41"/>
      <c r="C54" s="44"/>
      <c r="D54" s="44"/>
      <c r="E54" s="7"/>
      <c r="F54" s="7"/>
      <c r="G54" s="12"/>
      <c r="H54" s="55"/>
      <c r="I54" s="55"/>
    </row>
    <row r="55" spans="1:9" customFormat="1" ht="15.75" hidden="1">
      <c r="A55" s="39" t="str">
        <f>IF(B55&lt;&gt;"",MAX($A$52:A54)+1,"")</f>
        <v/>
      </c>
      <c r="B55" s="41"/>
      <c r="C55" s="44"/>
      <c r="D55" s="44"/>
      <c r="E55" s="7"/>
      <c r="F55" s="7"/>
      <c r="G55" s="12"/>
      <c r="H55" s="55"/>
      <c r="I55" s="55"/>
    </row>
    <row r="56" spans="1:9" customFormat="1" ht="15.75">
      <c r="A56" s="6" t="s">
        <v>51</v>
      </c>
      <c r="B56" s="26" t="s">
        <v>371</v>
      </c>
      <c r="C56" s="44"/>
      <c r="D56" s="44"/>
      <c r="E56" s="7"/>
      <c r="F56" s="7"/>
      <c r="G56" s="12"/>
      <c r="H56" s="49">
        <f>SUM(H57:H58)</f>
        <v>0</v>
      </c>
      <c r="I56" s="49">
        <f>SUM(I57:I58)</f>
        <v>0</v>
      </c>
    </row>
    <row r="57" spans="1:9" s="137" customFormat="1" ht="12.75">
      <c r="A57" s="138" t="str">
        <f>IF(B57&lt;&gt;"",MAX($A$56:A56)+1,"")</f>
        <v/>
      </c>
      <c r="B57" s="139"/>
      <c r="C57" s="140"/>
      <c r="D57" s="140"/>
      <c r="E57" s="141"/>
      <c r="F57" s="141"/>
      <c r="G57" s="142"/>
      <c r="H57" s="136"/>
      <c r="I57" s="136"/>
    </row>
    <row r="58" spans="1:9" customFormat="1" ht="15.75" hidden="1">
      <c r="A58" s="39" t="str">
        <f>IF(B58&lt;&gt;"",MAX($A$56:A57)+1,"")</f>
        <v/>
      </c>
      <c r="B58" s="41"/>
      <c r="C58" s="44"/>
      <c r="D58" s="44"/>
      <c r="E58" s="7"/>
      <c r="F58" s="7"/>
      <c r="G58" s="12"/>
      <c r="H58" s="56"/>
      <c r="I58" s="56"/>
    </row>
    <row r="59" spans="1:9" customFormat="1" ht="15.75">
      <c r="A59" s="26"/>
      <c r="B59" s="28" t="s">
        <v>57</v>
      </c>
      <c r="C59" s="45"/>
      <c r="D59" s="45"/>
      <c r="E59" s="26"/>
      <c r="F59" s="26"/>
      <c r="G59" s="26"/>
      <c r="H59" s="49">
        <f>SUM(H40,H44,H48,H52,H56)</f>
        <v>0</v>
      </c>
      <c r="I59" s="49">
        <f>SUM(I40,I44,I48,I52,I56)</f>
        <v>0</v>
      </c>
    </row>
    <row r="60" spans="1:9" customFormat="1" ht="9" customHeight="1">
      <c r="A60" s="57"/>
      <c r="B60" s="58"/>
      <c r="C60" s="59"/>
      <c r="D60" s="59"/>
      <c r="E60" s="57"/>
      <c r="F60" s="57"/>
      <c r="G60" s="57"/>
      <c r="H60" s="60"/>
      <c r="I60" s="60"/>
    </row>
    <row r="61" spans="1:9" customFormat="1" ht="16.5">
      <c r="A61" s="25" t="s">
        <v>112</v>
      </c>
      <c r="B61" s="8"/>
      <c r="C61" s="8"/>
      <c r="D61" s="8"/>
      <c r="E61" s="8"/>
      <c r="F61" s="8"/>
      <c r="G61" s="8"/>
      <c r="H61" s="30"/>
      <c r="I61" s="30"/>
    </row>
    <row r="62" spans="1:9" customFormat="1" ht="6.75" customHeight="1">
      <c r="A62" s="25"/>
      <c r="B62" s="9"/>
      <c r="C62" s="9"/>
      <c r="D62" s="9"/>
      <c r="E62" s="9"/>
      <c r="F62" s="9"/>
      <c r="G62" s="11"/>
      <c r="H62" s="31"/>
      <c r="I62" s="31"/>
    </row>
    <row r="63" spans="1:9" s="62" customFormat="1" ht="47.25" customHeight="1">
      <c r="A63" s="53" t="s">
        <v>1</v>
      </c>
      <c r="B63" s="53" t="s">
        <v>115</v>
      </c>
      <c r="C63" s="150" t="s">
        <v>374</v>
      </c>
      <c r="D63" s="150" t="s">
        <v>373</v>
      </c>
      <c r="E63" s="53" t="s">
        <v>113</v>
      </c>
      <c r="F63" s="53" t="s">
        <v>114</v>
      </c>
      <c r="G63" s="53" t="s">
        <v>116</v>
      </c>
      <c r="H63" s="251" t="s">
        <v>255</v>
      </c>
      <c r="I63" s="252"/>
    </row>
    <row r="64" spans="1:9" customFormat="1" ht="15.75">
      <c r="A64" s="6" t="s">
        <v>10</v>
      </c>
      <c r="B64" s="26" t="s">
        <v>117</v>
      </c>
      <c r="C64" s="48"/>
      <c r="D64" s="48"/>
      <c r="E64" s="40"/>
      <c r="F64" s="51">
        <f>SUM(F65:F67)</f>
        <v>0</v>
      </c>
      <c r="G64" s="51">
        <f>SUM(G65:G67)</f>
        <v>0</v>
      </c>
      <c r="H64" s="249">
        <f>SUM(H65:H67)</f>
        <v>0</v>
      </c>
      <c r="I64" s="250"/>
    </row>
    <row r="65" spans="1:9" s="137" customFormat="1" ht="12.75">
      <c r="A65" s="130" t="str">
        <f>IF(B65&lt;&gt;"",MAX($A$38:A64)+1,"")</f>
        <v/>
      </c>
      <c r="B65" s="131"/>
      <c r="C65" s="132"/>
      <c r="D65" s="133"/>
      <c r="E65" s="134"/>
      <c r="F65" s="134"/>
      <c r="G65" s="135"/>
      <c r="H65" s="253"/>
      <c r="I65" s="254"/>
    </row>
    <row r="66" spans="1:9" customFormat="1" ht="15.75" hidden="1">
      <c r="A66" s="52" t="str">
        <f>IF(B66&lt;&gt;"",MAX($A$38:A65)+1,"")</f>
        <v/>
      </c>
      <c r="B66" s="46"/>
      <c r="C66" s="47"/>
      <c r="D66" s="48"/>
      <c r="E66" s="40"/>
      <c r="F66" s="40"/>
      <c r="G66" s="51"/>
      <c r="H66" s="249"/>
      <c r="I66" s="250"/>
    </row>
    <row r="67" spans="1:9" customFormat="1" ht="15.75" hidden="1">
      <c r="A67" s="52" t="str">
        <f>IF(B67&lt;&gt;"",MAX($A$38:A66)+1,"")</f>
        <v/>
      </c>
      <c r="B67" s="41"/>
      <c r="C67" s="43"/>
      <c r="D67" s="44"/>
      <c r="E67" s="7"/>
      <c r="F67" s="7"/>
      <c r="G67" s="12"/>
      <c r="H67" s="249"/>
      <c r="I67" s="250"/>
    </row>
    <row r="68" spans="1:9" customFormat="1" ht="15.75">
      <c r="A68" s="6" t="s">
        <v>28</v>
      </c>
      <c r="B68" s="159" t="s">
        <v>375</v>
      </c>
      <c r="C68" s="159"/>
      <c r="D68" s="44"/>
      <c r="E68" s="7"/>
      <c r="F68" s="12">
        <f>SUM(F69:F71)</f>
        <v>0</v>
      </c>
      <c r="G68" s="12">
        <f>SUM(G69:G71)</f>
        <v>0</v>
      </c>
      <c r="H68" s="249">
        <f>SUM(H69:H71)</f>
        <v>0</v>
      </c>
      <c r="I68" s="250">
        <f>SUM(I69:I71)</f>
        <v>0</v>
      </c>
    </row>
    <row r="69" spans="1:9" s="137" customFormat="1" ht="12.75">
      <c r="A69" s="138" t="str">
        <f>IF(B69&lt;&gt;"",MAX($A$44:A68)+1,"")</f>
        <v/>
      </c>
      <c r="B69" s="139"/>
      <c r="C69" s="140"/>
      <c r="D69" s="140"/>
      <c r="E69" s="141"/>
      <c r="F69" s="141"/>
      <c r="G69" s="142"/>
      <c r="H69" s="253"/>
      <c r="I69" s="254"/>
    </row>
    <row r="70" spans="1:9" customFormat="1" ht="15.75" hidden="1">
      <c r="A70" s="39" t="str">
        <f>IF(B70&lt;&gt;"",MAX($A$44:A69)+1,"")</f>
        <v/>
      </c>
      <c r="B70" s="41"/>
      <c r="C70" s="44"/>
      <c r="D70" s="44"/>
      <c r="E70" s="7"/>
      <c r="F70" s="7"/>
      <c r="G70" s="12"/>
      <c r="H70" s="249"/>
      <c r="I70" s="250"/>
    </row>
    <row r="71" spans="1:9" customFormat="1" ht="15.75" hidden="1">
      <c r="A71" s="39" t="str">
        <f>IF(B71&lt;&gt;"",MAX($A$44:A70)+1,"")</f>
        <v/>
      </c>
      <c r="B71" s="41"/>
      <c r="C71" s="44"/>
      <c r="D71" s="44"/>
      <c r="E71" s="7"/>
      <c r="F71" s="7"/>
      <c r="G71" s="12"/>
      <c r="H71" s="249"/>
      <c r="I71" s="250"/>
    </row>
    <row r="72" spans="1:9" customFormat="1" ht="15.75">
      <c r="A72" s="26"/>
      <c r="B72" s="28" t="s">
        <v>57</v>
      </c>
      <c r="C72" s="45"/>
      <c r="D72" s="45"/>
      <c r="E72" s="26"/>
      <c r="F72" s="26">
        <f>SUM(F64,F68)</f>
        <v>0</v>
      </c>
      <c r="G72" s="26">
        <f>SUM(G64,G68)</f>
        <v>0</v>
      </c>
      <c r="H72" s="249">
        <f>SUM(H64,H68)</f>
        <v>0</v>
      </c>
      <c r="I72" s="250"/>
    </row>
    <row r="73" spans="1:9" customFormat="1" ht="8.25" customHeight="1">
      <c r="A73" s="20"/>
      <c r="B73" s="63"/>
      <c r="C73" s="64"/>
      <c r="D73" s="64"/>
      <c r="E73" s="21"/>
      <c r="F73" s="21"/>
      <c r="G73" s="22"/>
      <c r="H73" s="65"/>
      <c r="I73" s="65"/>
    </row>
    <row r="74" spans="1:9" customFormat="1" ht="15.75">
      <c r="A74" s="25" t="s">
        <v>118</v>
      </c>
      <c r="B74" s="63"/>
      <c r="C74" s="64"/>
      <c r="D74" s="64"/>
      <c r="E74" s="21"/>
      <c r="F74" s="21"/>
      <c r="G74" s="22"/>
      <c r="H74" s="65"/>
      <c r="I74" s="65"/>
    </row>
    <row r="75" spans="1:9" customFormat="1" ht="3.75" customHeight="1">
      <c r="A75" s="20"/>
      <c r="B75" s="63"/>
      <c r="C75" s="64"/>
      <c r="D75" s="64"/>
      <c r="E75" s="21"/>
      <c r="F75" s="21"/>
      <c r="G75" s="22"/>
      <c r="H75" s="65"/>
      <c r="I75" s="65"/>
    </row>
    <row r="76" spans="1:9" customFormat="1" ht="15.75">
      <c r="A76" s="75" t="s">
        <v>376</v>
      </c>
      <c r="B76" s="245" t="s">
        <v>377</v>
      </c>
      <c r="C76" s="245"/>
      <c r="D76" s="245"/>
      <c r="E76" s="245"/>
      <c r="F76" s="245"/>
      <c r="G76" s="245"/>
      <c r="H76" s="245"/>
      <c r="I76" s="245"/>
    </row>
    <row r="77" spans="1:9" customFormat="1" ht="45.75">
      <c r="A77" s="150" t="s">
        <v>1</v>
      </c>
      <c r="B77" s="151" t="s">
        <v>378</v>
      </c>
      <c r="C77" s="151" t="s">
        <v>379</v>
      </c>
      <c r="D77" s="151" t="s">
        <v>380</v>
      </c>
      <c r="E77" s="150" t="s">
        <v>381</v>
      </c>
      <c r="F77" s="251" t="s">
        <v>382</v>
      </c>
      <c r="G77" s="262"/>
      <c r="H77" s="263" t="s">
        <v>383</v>
      </c>
      <c r="I77" s="264"/>
    </row>
    <row r="78" spans="1:9" customFormat="1" ht="15.75">
      <c r="A78" s="160"/>
      <c r="B78" s="242" t="s">
        <v>384</v>
      </c>
      <c r="C78" s="265"/>
      <c r="D78" s="265"/>
      <c r="E78" s="265"/>
      <c r="F78" s="265"/>
      <c r="G78" s="265"/>
      <c r="H78" s="265"/>
      <c r="I78" s="266"/>
    </row>
    <row r="79" spans="1:9" customFormat="1" ht="15.75">
      <c r="A79" s="161"/>
      <c r="B79" s="162"/>
      <c r="C79" s="162"/>
      <c r="D79" s="162"/>
      <c r="E79" s="162"/>
      <c r="F79" s="239"/>
      <c r="G79" s="240"/>
      <c r="H79" s="239"/>
      <c r="I79" s="241"/>
    </row>
    <row r="80" spans="1:9" customFormat="1" ht="15.75">
      <c r="A80" s="161"/>
      <c r="B80" s="162"/>
      <c r="C80" s="162"/>
      <c r="D80" s="162"/>
      <c r="E80" s="162"/>
      <c r="F80" s="239"/>
      <c r="G80" s="240"/>
      <c r="H80" s="239"/>
      <c r="I80" s="241"/>
    </row>
    <row r="81" spans="1:9" customFormat="1" ht="15.75">
      <c r="A81" s="160"/>
      <c r="B81" s="242" t="s">
        <v>385</v>
      </c>
      <c r="C81" s="243"/>
      <c r="D81" s="243"/>
      <c r="E81" s="243"/>
      <c r="F81" s="243"/>
      <c r="G81" s="243"/>
      <c r="H81" s="243"/>
      <c r="I81" s="244"/>
    </row>
    <row r="82" spans="1:9" customFormat="1" ht="15.75">
      <c r="A82" s="161"/>
      <c r="B82" s="162"/>
      <c r="C82" s="162"/>
      <c r="D82" s="162"/>
      <c r="E82" s="162"/>
      <c r="F82" s="239"/>
      <c r="G82" s="240"/>
      <c r="H82" s="239"/>
      <c r="I82" s="241"/>
    </row>
    <row r="83" spans="1:9" customFormat="1" ht="15.75">
      <c r="A83" s="161"/>
      <c r="B83" s="162"/>
      <c r="C83" s="162"/>
      <c r="D83" s="162"/>
      <c r="E83" s="162"/>
      <c r="F83" s="239"/>
      <c r="G83" s="241"/>
      <c r="H83" s="239"/>
      <c r="I83" s="241"/>
    </row>
    <row r="84" spans="1:9" customFormat="1" ht="15.75">
      <c r="A84" s="161"/>
      <c r="B84" s="242" t="s">
        <v>386</v>
      </c>
      <c r="C84" s="243"/>
      <c r="D84" s="243"/>
      <c r="E84" s="243"/>
      <c r="F84" s="243"/>
      <c r="G84" s="243"/>
      <c r="H84" s="243"/>
      <c r="I84" s="244"/>
    </row>
    <row r="85" spans="1:9" customFormat="1" ht="15.75">
      <c r="A85" s="161"/>
      <c r="B85" s="162"/>
      <c r="C85" s="162"/>
      <c r="D85" s="162"/>
      <c r="E85" s="162"/>
      <c r="F85" s="239"/>
      <c r="G85" s="240"/>
      <c r="H85" s="239"/>
      <c r="I85" s="241"/>
    </row>
    <row r="86" spans="1:9" customFormat="1" ht="15.75">
      <c r="A86" s="75" t="s">
        <v>387</v>
      </c>
      <c r="B86" s="245" t="s">
        <v>388</v>
      </c>
      <c r="C86" s="245"/>
      <c r="D86" s="245"/>
      <c r="E86" s="245"/>
      <c r="F86" s="245"/>
      <c r="G86" s="245"/>
      <c r="H86" s="245"/>
      <c r="I86" s="245"/>
    </row>
    <row r="87" spans="1:9" customFormat="1" ht="45.75">
      <c r="A87" s="150" t="s">
        <v>1</v>
      </c>
      <c r="B87" s="163" t="s">
        <v>389</v>
      </c>
      <c r="C87" s="151" t="s">
        <v>390</v>
      </c>
      <c r="D87" s="151" t="s">
        <v>391</v>
      </c>
      <c r="E87" s="150" t="s">
        <v>381</v>
      </c>
      <c r="F87" s="251" t="s">
        <v>392</v>
      </c>
      <c r="G87" s="262"/>
      <c r="H87" s="263" t="s">
        <v>383</v>
      </c>
      <c r="I87" s="264"/>
    </row>
    <row r="88" spans="1:9" customFormat="1" ht="15.75">
      <c r="A88" s="26"/>
      <c r="B88" s="55"/>
      <c r="C88" s="55"/>
      <c r="D88" s="55"/>
      <c r="E88" s="55"/>
      <c r="F88" s="267"/>
      <c r="G88" s="268"/>
      <c r="H88" s="267"/>
      <c r="I88" s="269"/>
    </row>
    <row r="89" spans="1:9" customFormat="1" ht="15.75">
      <c r="A89" s="55"/>
      <c r="B89" s="55"/>
      <c r="C89" s="55"/>
      <c r="D89" s="55"/>
      <c r="E89" s="55"/>
      <c r="F89" s="267"/>
      <c r="G89" s="268"/>
      <c r="H89" s="267"/>
      <c r="I89" s="269"/>
    </row>
    <row r="90" spans="1:9" customFormat="1" ht="9.75" customHeight="1">
      <c r="A90" s="20"/>
      <c r="B90" s="63"/>
      <c r="C90" s="64"/>
      <c r="D90" s="64"/>
      <c r="E90" s="21"/>
      <c r="F90" s="21"/>
      <c r="G90" s="22"/>
      <c r="H90" s="65"/>
      <c r="I90" s="65"/>
    </row>
    <row r="91" spans="1:9" customFormat="1" ht="15.75">
      <c r="A91" s="25" t="s">
        <v>119</v>
      </c>
      <c r="B91" s="63"/>
      <c r="C91" s="64"/>
      <c r="D91" s="64"/>
      <c r="E91" s="21"/>
      <c r="F91" s="21"/>
      <c r="G91" s="22"/>
      <c r="H91" s="65"/>
      <c r="I91" s="65"/>
    </row>
    <row r="92" spans="1:9" customFormat="1" ht="6.75" customHeight="1"/>
    <row r="93" spans="1:9" customFormat="1" ht="49.5" customHeight="1">
      <c r="A93" s="150" t="s">
        <v>1</v>
      </c>
      <c r="B93" s="263" t="s">
        <v>393</v>
      </c>
      <c r="C93" s="264"/>
      <c r="D93" s="151" t="s">
        <v>394</v>
      </c>
      <c r="E93" s="270" t="s">
        <v>395</v>
      </c>
      <c r="F93" s="270"/>
      <c r="G93" s="251" t="s">
        <v>396</v>
      </c>
      <c r="H93" s="262"/>
      <c r="I93" s="252"/>
    </row>
    <row r="94" spans="1:9" customFormat="1" ht="15.75">
      <c r="A94" s="55"/>
      <c r="B94" s="267"/>
      <c r="C94" s="269"/>
      <c r="D94" s="55"/>
      <c r="E94" s="267"/>
      <c r="F94" s="269"/>
      <c r="G94" s="267"/>
      <c r="H94" s="268"/>
      <c r="I94" s="269"/>
    </row>
    <row r="95" spans="1:9" customFormat="1" ht="15.75">
      <c r="A95" s="55"/>
      <c r="B95" s="267"/>
      <c r="C95" s="269"/>
      <c r="D95" s="55"/>
      <c r="E95" s="267"/>
      <c r="F95" s="269"/>
      <c r="G95" s="267"/>
      <c r="H95" s="268"/>
      <c r="I95" s="269"/>
    </row>
    <row r="96" spans="1:9" customFormat="1" ht="7.5" customHeight="1">
      <c r="A96" s="57"/>
      <c r="B96" s="27"/>
      <c r="C96" s="59"/>
      <c r="D96" s="59"/>
      <c r="E96" s="57"/>
      <c r="F96" s="57"/>
      <c r="G96" s="57"/>
      <c r="H96" s="60"/>
      <c r="I96" s="60"/>
    </row>
    <row r="97" spans="1:9" customFormat="1" ht="15.75">
      <c r="A97" s="25" t="s">
        <v>120</v>
      </c>
    </row>
    <row r="98" spans="1:9" customFormat="1" ht="12" customHeight="1">
      <c r="A98" s="25"/>
    </row>
    <row r="99" spans="1:9" customFormat="1" ht="15.75">
      <c r="F99" s="197" t="str">
        <f>"............,  ngày ...  tháng  ... năm "&amp;NamBC</f>
        <v>............,  ngày ...  tháng  ... năm 2016</v>
      </c>
      <c r="G99" s="197"/>
      <c r="H99" s="197"/>
      <c r="I99" s="197"/>
    </row>
    <row r="100" spans="1:9" customFormat="1" ht="15.75">
      <c r="F100" s="200" t="s">
        <v>34</v>
      </c>
      <c r="G100" s="200"/>
      <c r="H100" s="200"/>
      <c r="I100" s="200"/>
    </row>
    <row r="101" spans="1:9" customFormat="1" ht="15.75">
      <c r="F101" s="197" t="s">
        <v>35</v>
      </c>
      <c r="G101" s="197"/>
      <c r="H101" s="197"/>
      <c r="I101" s="197"/>
    </row>
    <row r="102" spans="1:9" customFormat="1" ht="14.25"/>
    <row r="103" spans="1:9" customFormat="1" ht="14.25"/>
    <row r="104" spans="1:9" customFormat="1" ht="14.25"/>
    <row r="105" spans="1:9" customFormat="1" ht="14.25"/>
    <row r="106" spans="1:9" customFormat="1" ht="14.25"/>
    <row r="107" spans="1:9" ht="15.75">
      <c r="A107" s="20"/>
      <c r="B107" s="21"/>
      <c r="C107" s="21"/>
      <c r="D107" s="21"/>
      <c r="E107" s="21"/>
      <c r="F107" s="21"/>
      <c r="G107" s="22"/>
    </row>
  </sheetData>
  <sheetProtection formatCells="0" formatColumns="0" formatRows="0" insertRows="0"/>
  <protectedRanges>
    <protectedRange sqref="G97:G98" name="Range6"/>
    <protectedRange sqref="G32:G34 G64:G71 G73:G87 G39:G58 F64 F68 G89:G94" name="Range3"/>
    <protectedRange sqref="B29:D29 B36:D36 A23 A24:B28 A5:B22 C5:D28 B61:D61" name="Range1"/>
    <protectedRange sqref="B32:F34 B65:F67 B73:F87 B39:F58 B64:E64 B69:F71 B68:E68 B89:F94" name="Range2"/>
    <protectedRange sqref="F99:G101" name="Range6_1"/>
    <protectedRange sqref="A4:C4" name="Range1_1"/>
  </protectedRanges>
  <mergeCells count="86">
    <mergeCell ref="B95:C95"/>
    <mergeCell ref="E95:F95"/>
    <mergeCell ref="G95:I95"/>
    <mergeCell ref="E93:F93"/>
    <mergeCell ref="G93:I93"/>
    <mergeCell ref="B93:C93"/>
    <mergeCell ref="B94:C94"/>
    <mergeCell ref="E94:F94"/>
    <mergeCell ref="G94:I94"/>
    <mergeCell ref="F87:G87"/>
    <mergeCell ref="H87:I87"/>
    <mergeCell ref="F88:G88"/>
    <mergeCell ref="H88:I88"/>
    <mergeCell ref="F89:G89"/>
    <mergeCell ref="H89:I89"/>
    <mergeCell ref="B76:I76"/>
    <mergeCell ref="F77:G77"/>
    <mergeCell ref="H77:I77"/>
    <mergeCell ref="B78:I78"/>
    <mergeCell ref="A14:G14"/>
    <mergeCell ref="A17:I17"/>
    <mergeCell ref="H38:I38"/>
    <mergeCell ref="A25:G25"/>
    <mergeCell ref="A26:G26"/>
    <mergeCell ref="A21:I21"/>
    <mergeCell ref="H32:I32"/>
    <mergeCell ref="H33:I33"/>
    <mergeCell ref="H34:I34"/>
    <mergeCell ref="A38:A39"/>
    <mergeCell ref="H31:I31"/>
    <mergeCell ref="F31:G31"/>
    <mergeCell ref="A11:G11"/>
    <mergeCell ref="A12:G12"/>
    <mergeCell ref="F1:I1"/>
    <mergeCell ref="A9:I9"/>
    <mergeCell ref="A3:I3"/>
    <mergeCell ref="A4:I4"/>
    <mergeCell ref="A6:G6"/>
    <mergeCell ref="A7:G7"/>
    <mergeCell ref="A8:G8"/>
    <mergeCell ref="A10:G10"/>
    <mergeCell ref="A13:G13"/>
    <mergeCell ref="D38:D39"/>
    <mergeCell ref="A15:G15"/>
    <mergeCell ref="A16:G16"/>
    <mergeCell ref="A18:G18"/>
    <mergeCell ref="D32:E32"/>
    <mergeCell ref="D33:E33"/>
    <mergeCell ref="D34:E34"/>
    <mergeCell ref="F32:G32"/>
    <mergeCell ref="F33:G33"/>
    <mergeCell ref="F34:G34"/>
    <mergeCell ref="E38:E39"/>
    <mergeCell ref="G38:G39"/>
    <mergeCell ref="F38:F39"/>
    <mergeCell ref="A20:G20"/>
    <mergeCell ref="A24:G24"/>
    <mergeCell ref="D31:E31"/>
    <mergeCell ref="B38:B39"/>
    <mergeCell ref="C38:C39"/>
    <mergeCell ref="H71:I71"/>
    <mergeCell ref="H72:I72"/>
    <mergeCell ref="H63:I63"/>
    <mergeCell ref="H64:I64"/>
    <mergeCell ref="H65:I65"/>
    <mergeCell ref="H66:I66"/>
    <mergeCell ref="H67:I67"/>
    <mergeCell ref="H68:I68"/>
    <mergeCell ref="H69:I69"/>
    <mergeCell ref="H70:I70"/>
    <mergeCell ref="F99:I99"/>
    <mergeCell ref="F100:I100"/>
    <mergeCell ref="F101:I101"/>
    <mergeCell ref="F79:G79"/>
    <mergeCell ref="H79:I79"/>
    <mergeCell ref="F80:G80"/>
    <mergeCell ref="H80:I80"/>
    <mergeCell ref="B81:I81"/>
    <mergeCell ref="F82:G82"/>
    <mergeCell ref="H82:I82"/>
    <mergeCell ref="F83:G83"/>
    <mergeCell ref="H83:I83"/>
    <mergeCell ref="B84:I84"/>
    <mergeCell ref="F85:G85"/>
    <mergeCell ref="H85:I85"/>
    <mergeCell ref="B86:I86"/>
  </mergeCells>
  <phoneticPr fontId="20" type="noConversion"/>
  <dataValidations count="2">
    <dataValidation type="whole" allowBlank="1" showInputMessage="1" showErrorMessage="1" sqref="G64:G87 F64 F68 G32:G34 G96 F72 G90:G91 G60">
      <formula1>0</formula1>
      <formula2>100000</formula2>
    </dataValidation>
    <dataValidation type="list" allowBlank="1" showInputMessage="1" showErrorMessage="1" sqref="A4:I4">
      <formula1>CacDV</formula1>
    </dataValidation>
  </dataValidations>
  <printOptions horizontalCentered="1"/>
  <pageMargins left="0.39370078740157483" right="0.39370078740157483" top="0.78740157480314965" bottom="0.39370078740157483" header="0.31496062992125984" footer="0.31496062992125984"/>
  <pageSetup paperSize="9" orientation="landscape" verticalDpi="0" r:id="rId1"/>
  <headerFooter>
    <oddFooter>&amp;R&amp;"Times New Roman,Regular"&amp;12&amp;[&amp;P+18&amp;]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J79"/>
  <sheetViews>
    <sheetView showZeros="0" workbookViewId="0">
      <selection activeCell="A4" sqref="A4:G4"/>
    </sheetView>
  </sheetViews>
  <sheetFormatPr defaultColWidth="8.625" defaultRowHeight="15"/>
  <cols>
    <col min="1" max="1" width="4.625" style="9" customWidth="1"/>
    <col min="2" max="2" width="30.875" style="9" customWidth="1"/>
    <col min="3" max="3" width="14.125" style="9" customWidth="1"/>
    <col min="4" max="4" width="32.625" style="9" customWidth="1"/>
    <col min="5" max="5" width="20" style="9" customWidth="1"/>
    <col min="6" max="6" width="12.375" style="9" customWidth="1"/>
    <col min="7" max="7" width="12.875" style="11" customWidth="1"/>
    <col min="8" max="16384" width="8.625" style="9"/>
  </cols>
  <sheetData>
    <row r="1" spans="1:10" ht="17.25" customHeight="1">
      <c r="F1" s="213" t="s">
        <v>223</v>
      </c>
      <c r="G1" s="213"/>
      <c r="H1" s="1"/>
    </row>
    <row r="2" spans="1:10" ht="6.75" customHeight="1">
      <c r="A2" s="1"/>
      <c r="J2" s="1"/>
    </row>
    <row r="3" spans="1:10" ht="15.75">
      <c r="A3" s="214" t="str">
        <f>"BÁO CÁO TIỀM LỰC KHOA HỌC CÔNG NGHỆ NĂM "&amp;NamBC</f>
        <v>BÁO CÁO TIỀM LỰC KHOA HỌC CÔNG NGHỆ NĂM 2016</v>
      </c>
      <c r="B3" s="214"/>
      <c r="C3" s="214"/>
      <c r="D3" s="214"/>
      <c r="E3" s="214"/>
      <c r="F3" s="214"/>
      <c r="G3" s="214"/>
    </row>
    <row r="4" spans="1:10" ht="15.75">
      <c r="A4" s="215" t="s">
        <v>0</v>
      </c>
      <c r="B4" s="215"/>
      <c r="C4" s="215"/>
      <c r="D4" s="215"/>
      <c r="E4" s="215"/>
      <c r="F4" s="215"/>
      <c r="G4" s="215"/>
    </row>
    <row r="5" spans="1:10" ht="10.5" customHeight="1">
      <c r="A5" s="8"/>
      <c r="B5" s="8"/>
      <c r="C5" s="8"/>
      <c r="D5" s="8"/>
      <c r="E5" s="8"/>
      <c r="F5" s="8"/>
      <c r="G5" s="8"/>
    </row>
    <row r="6" spans="1:10" ht="19.5" customHeight="1">
      <c r="A6" s="50" t="str">
        <f>"I. Tình hình cơ sở vật chất tính đến 30/11/"&amp;NamBC</f>
        <v>I. Tình hình cơ sở vật chất tính đến 30/11/2016</v>
      </c>
      <c r="B6" s="8"/>
      <c r="C6" s="8"/>
      <c r="D6" s="8"/>
      <c r="E6" s="8"/>
      <c r="F6" s="8"/>
      <c r="G6" s="8"/>
    </row>
    <row r="7" spans="1:10" ht="22.5" customHeight="1">
      <c r="A7" s="25"/>
      <c r="B7" s="9" t="s">
        <v>121</v>
      </c>
    </row>
    <row r="8" spans="1:10" ht="60" customHeight="1">
      <c r="A8" s="33" t="s">
        <v>1</v>
      </c>
      <c r="B8" s="33" t="s">
        <v>122</v>
      </c>
      <c r="C8" s="33" t="s">
        <v>123</v>
      </c>
      <c r="D8" s="33" t="s">
        <v>127</v>
      </c>
      <c r="E8" s="33" t="s">
        <v>124</v>
      </c>
      <c r="F8" s="33" t="s">
        <v>125</v>
      </c>
      <c r="G8" s="83" t="s">
        <v>126</v>
      </c>
      <c r="H8" s="68"/>
      <c r="I8" s="36"/>
      <c r="J8" s="36"/>
    </row>
    <row r="9" spans="1:10" ht="15.75">
      <c r="A9" s="39" t="str">
        <f>IF(B9&lt;&gt;"",MAX($A$8:A8)+1,"")</f>
        <v/>
      </c>
      <c r="B9" s="46"/>
      <c r="C9" s="44"/>
      <c r="D9" s="44"/>
      <c r="E9" s="40"/>
      <c r="F9" s="40"/>
      <c r="G9" s="40"/>
    </row>
    <row r="10" spans="1:10" ht="15.75" hidden="1">
      <c r="A10" s="39" t="str">
        <f>IF(B10&lt;&gt;"",MAX($A$8:A9)+1,"")</f>
        <v/>
      </c>
      <c r="B10" s="46"/>
      <c r="C10" s="5"/>
      <c r="D10" s="5"/>
      <c r="E10" s="40"/>
      <c r="F10" s="40"/>
      <c r="G10" s="40"/>
    </row>
    <row r="11" spans="1:10" ht="15.75" hidden="1">
      <c r="A11" s="39" t="str">
        <f>IF(B11&lt;&gt;"",MAX($A$8:A10)+1,"")</f>
        <v/>
      </c>
      <c r="B11" s="42"/>
      <c r="C11" s="44"/>
      <c r="D11" s="44"/>
      <c r="E11" s="7"/>
      <c r="F11" s="7"/>
      <c r="G11" s="40"/>
    </row>
    <row r="12" spans="1:10" s="27" customFormat="1" ht="15.75" customHeight="1">
      <c r="A12" s="26"/>
      <c r="B12" s="28" t="s">
        <v>57</v>
      </c>
      <c r="C12" s="26">
        <f>SUM(C9:C11)</f>
        <v>0</v>
      </c>
      <c r="D12" s="45"/>
      <c r="E12" s="26">
        <f>SUM(E9:E11)</f>
        <v>0</v>
      </c>
      <c r="F12" s="26"/>
      <c r="G12" s="26">
        <f>SUM(G9:G11)</f>
        <v>0</v>
      </c>
    </row>
    <row r="13" spans="1:10" customFormat="1" ht="9.75" customHeight="1"/>
    <row r="14" spans="1:10" customFormat="1" ht="15.75" customHeight="1">
      <c r="A14" s="25"/>
      <c r="B14" s="25" t="str">
        <f>"2. Các phòng thí nghiệm đã được đầu tư trang thiết bị tính đến 30/11/"&amp;NamBC&amp;" (Kể cả PTN Trọng điểm)"</f>
        <v>2. Các phòng thí nghiệm đã được đầu tư trang thiết bị tính đến 30/11/2016 (Kể cả PTN Trọng điểm)</v>
      </c>
      <c r="C14" s="8"/>
      <c r="D14" s="8"/>
      <c r="E14" s="8"/>
      <c r="F14" s="8"/>
      <c r="G14" s="8"/>
      <c r="H14" s="30"/>
      <c r="I14" s="30"/>
    </row>
    <row r="15" spans="1:10" customFormat="1" ht="6.75" customHeight="1">
      <c r="A15" s="25"/>
      <c r="B15" s="9"/>
      <c r="C15" s="9"/>
      <c r="D15" s="9"/>
      <c r="E15" s="9"/>
      <c r="F15" s="9"/>
      <c r="G15" s="11"/>
      <c r="H15" s="31"/>
      <c r="I15" s="31"/>
    </row>
    <row r="16" spans="1:10" customFormat="1" ht="31.5">
      <c r="A16" s="3" t="s">
        <v>1</v>
      </c>
      <c r="B16" s="53" t="s">
        <v>128</v>
      </c>
      <c r="C16" s="53" t="s">
        <v>130</v>
      </c>
      <c r="D16" s="246" t="s">
        <v>129</v>
      </c>
      <c r="E16" s="246"/>
      <c r="F16" s="246"/>
      <c r="G16" s="53" t="s">
        <v>131</v>
      </c>
      <c r="H16" s="32"/>
      <c r="I16" s="32"/>
    </row>
    <row r="17" spans="1:9" customFormat="1" ht="15.75">
      <c r="A17" s="52" t="str">
        <f>IF(B17&lt;&gt;"",MAX($A$16:A16)+1,"")</f>
        <v/>
      </c>
      <c r="B17" s="46"/>
      <c r="C17" s="48"/>
      <c r="D17" s="257"/>
      <c r="E17" s="272"/>
      <c r="F17" s="258"/>
      <c r="G17" s="51"/>
      <c r="H17" s="27"/>
      <c r="I17" s="27"/>
    </row>
    <row r="18" spans="1:9" customFormat="1" ht="15.75" hidden="1">
      <c r="A18" s="39" t="str">
        <f>IF(B18&lt;&gt;"",MAX($A$16:A17)+1,"")</f>
        <v/>
      </c>
      <c r="B18" s="41"/>
      <c r="C18" s="43"/>
      <c r="D18" s="257"/>
      <c r="E18" s="272"/>
      <c r="F18" s="258"/>
      <c r="G18" s="12"/>
      <c r="H18" s="27"/>
      <c r="I18" s="27"/>
    </row>
    <row r="19" spans="1:9" customFormat="1" ht="15.75" hidden="1">
      <c r="A19" s="39" t="str">
        <f>IF(B19&lt;&gt;"",MAX($A$16:A18)+1,"")</f>
        <v/>
      </c>
      <c r="B19" s="41"/>
      <c r="C19" s="43"/>
      <c r="D19" s="257"/>
      <c r="E19" s="272"/>
      <c r="F19" s="258"/>
      <c r="G19" s="12"/>
      <c r="H19" s="27"/>
      <c r="I19" s="27"/>
    </row>
    <row r="20" spans="1:9" customFormat="1" ht="15.75">
      <c r="A20" s="26"/>
      <c r="B20" s="28" t="s">
        <v>57</v>
      </c>
      <c r="C20" s="26">
        <f>SUM(C17:C19)</f>
        <v>0</v>
      </c>
      <c r="D20" s="257"/>
      <c r="E20" s="272"/>
      <c r="F20" s="258"/>
      <c r="G20" s="26"/>
    </row>
    <row r="21" spans="1:9" customFormat="1" ht="11.25" customHeight="1"/>
    <row r="22" spans="1:9" customFormat="1" ht="15.75">
      <c r="A22" s="25"/>
      <c r="B22" s="25" t="str">
        <f>"3. Trang thiết bị lớn đã được đầu tư tính đến 30/11/"&amp;NamBC&amp;" (có nguyên giá trên 100 triệu đồng)"</f>
        <v>3. Trang thiết bị lớn đã được đầu tư tính đến 30/11/2016 (có nguyên giá trên 100 triệu đồng)</v>
      </c>
      <c r="C22" s="8"/>
      <c r="D22" s="8"/>
      <c r="E22" s="8"/>
      <c r="F22" s="8"/>
      <c r="G22" s="8"/>
    </row>
    <row r="23" spans="1:9" customFormat="1" ht="7.5" customHeight="1">
      <c r="A23" s="25"/>
      <c r="B23" s="9"/>
      <c r="C23" s="9"/>
      <c r="D23" s="9"/>
      <c r="E23" s="9"/>
      <c r="F23" s="9"/>
      <c r="G23" s="11"/>
    </row>
    <row r="24" spans="1:9" customFormat="1" ht="31.5">
      <c r="A24" s="3" t="s">
        <v>1</v>
      </c>
      <c r="B24" s="53" t="s">
        <v>132</v>
      </c>
      <c r="C24" s="251" t="s">
        <v>133</v>
      </c>
      <c r="D24" s="262"/>
      <c r="E24" s="251" t="s">
        <v>134</v>
      </c>
      <c r="F24" s="262"/>
      <c r="G24" s="53" t="s">
        <v>131</v>
      </c>
    </row>
    <row r="25" spans="1:9" customFormat="1" ht="15.75">
      <c r="A25" s="109"/>
      <c r="B25" s="112"/>
      <c r="C25" s="110"/>
      <c r="D25" s="111"/>
      <c r="E25" s="110"/>
      <c r="F25" s="111"/>
      <c r="G25" s="112"/>
    </row>
    <row r="26" spans="1:9" customFormat="1" ht="15.75" hidden="1">
      <c r="A26" s="52" t="str">
        <f>IF(B26&lt;&gt;"",MAX($A$24:A24)+1,"")</f>
        <v/>
      </c>
      <c r="B26" s="46"/>
      <c r="C26" s="220"/>
      <c r="D26" s="221"/>
      <c r="E26" s="220"/>
      <c r="F26" s="221"/>
      <c r="G26" s="51"/>
    </row>
    <row r="27" spans="1:9" customFormat="1" ht="15.75" hidden="1">
      <c r="A27" s="52" t="str">
        <f>IF(B27&lt;&gt;"",MAX($A$24:A26)+1,"")</f>
        <v/>
      </c>
      <c r="B27" s="46"/>
      <c r="C27" s="39"/>
      <c r="D27" s="71"/>
      <c r="E27" s="39"/>
      <c r="F27" s="71"/>
      <c r="G27" s="51"/>
    </row>
    <row r="28" spans="1:9" customFormat="1" ht="15.75" hidden="1">
      <c r="A28" s="52" t="str">
        <f>IF(B28&lt;&gt;"",MAX($A$24:A27)+1,"")</f>
        <v/>
      </c>
      <c r="B28" s="46"/>
      <c r="C28" s="39"/>
      <c r="D28" s="71"/>
      <c r="E28" s="39"/>
      <c r="F28" s="71"/>
      <c r="G28" s="51"/>
    </row>
    <row r="29" spans="1:9" customFormat="1" ht="15.75" hidden="1">
      <c r="A29" s="52" t="str">
        <f>IF(B29&lt;&gt;"",MAX($A$24:A28)+1,"")</f>
        <v/>
      </c>
      <c r="B29" s="46"/>
      <c r="C29" s="39"/>
      <c r="D29" s="71"/>
      <c r="E29" s="39"/>
      <c r="F29" s="71"/>
      <c r="G29" s="51"/>
    </row>
    <row r="30" spans="1:9" customFormat="1" ht="15.75" hidden="1">
      <c r="A30" s="52" t="str">
        <f>IF(B30&lt;&gt;"",MAX($A$24:A29)+1,"")</f>
        <v/>
      </c>
      <c r="B30" s="46"/>
      <c r="C30" s="39"/>
      <c r="D30" s="71"/>
      <c r="E30" s="39"/>
      <c r="F30" s="71"/>
      <c r="G30" s="51"/>
    </row>
    <row r="31" spans="1:9" customFormat="1" ht="15.75" hidden="1">
      <c r="A31" s="52" t="str">
        <f>IF(B31&lt;&gt;"",MAX($A$24:A30)+1,"")</f>
        <v/>
      </c>
      <c r="B31" s="41"/>
      <c r="C31" s="220"/>
      <c r="D31" s="221"/>
      <c r="E31" s="220"/>
      <c r="F31" s="221"/>
      <c r="G31" s="12"/>
    </row>
    <row r="32" spans="1:9" customFormat="1" ht="9.75" customHeight="1">
      <c r="A32" s="57"/>
      <c r="B32" s="58"/>
      <c r="C32" s="57"/>
      <c r="D32" s="69"/>
      <c r="E32" s="69"/>
      <c r="F32" s="69"/>
      <c r="G32" s="57"/>
    </row>
    <row r="33" spans="1:7" customFormat="1" ht="18.75" customHeight="1">
      <c r="A33" s="50" t="str">
        <f>"II. Các dự án đầu tư xây dựng cơ sở vật chất năm "&amp;NamBC</f>
        <v>II. Các dự án đầu tư xây dựng cơ sở vật chất năm 2016</v>
      </c>
      <c r="B33" s="8"/>
      <c r="C33" s="57"/>
      <c r="D33" s="69"/>
      <c r="E33" s="69"/>
      <c r="F33" s="69"/>
      <c r="G33" s="57"/>
    </row>
    <row r="34" spans="1:7" customFormat="1" ht="15.75">
      <c r="A34" s="25"/>
      <c r="B34" s="70" t="s">
        <v>135</v>
      </c>
      <c r="C34" s="57"/>
      <c r="D34" s="69"/>
      <c r="E34" s="69"/>
      <c r="F34" s="69"/>
      <c r="G34" s="57"/>
    </row>
    <row r="35" spans="1:7" customFormat="1" ht="9" customHeight="1">
      <c r="A35" s="57"/>
      <c r="B35" s="58"/>
      <c r="C35" s="57"/>
      <c r="D35" s="69"/>
      <c r="E35" s="69"/>
      <c r="F35" s="69"/>
      <c r="G35" s="57"/>
    </row>
    <row r="36" spans="1:7" customFormat="1" ht="27.75" customHeight="1">
      <c r="A36" s="205" t="s">
        <v>1</v>
      </c>
      <c r="B36" s="246" t="s">
        <v>136</v>
      </c>
      <c r="C36" s="246" t="s">
        <v>256</v>
      </c>
      <c r="D36" s="246" t="s">
        <v>137</v>
      </c>
      <c r="E36" s="246" t="s">
        <v>138</v>
      </c>
      <c r="F36" s="271" t="s">
        <v>254</v>
      </c>
      <c r="G36" s="271"/>
    </row>
    <row r="37" spans="1:7" customFormat="1" ht="25.5" customHeight="1">
      <c r="A37" s="205"/>
      <c r="B37" s="246"/>
      <c r="C37" s="246"/>
      <c r="D37" s="246"/>
      <c r="E37" s="251"/>
      <c r="F37" s="53" t="s">
        <v>139</v>
      </c>
      <c r="G37" s="53" t="str">
        <f>"Năm "&amp;NamBC</f>
        <v>Năm 2016</v>
      </c>
    </row>
    <row r="38" spans="1:7" customFormat="1" ht="15.75">
      <c r="A38" s="108"/>
      <c r="B38" s="114" t="s">
        <v>143</v>
      </c>
      <c r="C38" s="113"/>
      <c r="D38" s="113"/>
      <c r="E38" s="113"/>
      <c r="F38" s="143">
        <f>SUM(F39:F41)</f>
        <v>0</v>
      </c>
      <c r="G38" s="143">
        <f>SUM(G39:G41)</f>
        <v>0</v>
      </c>
    </row>
    <row r="39" spans="1:7" customFormat="1" ht="15.75">
      <c r="A39" s="5" t="str">
        <f>IF(B39&lt;&gt;"",MAX($A$38:A38)+1,"")</f>
        <v/>
      </c>
      <c r="B39" s="41"/>
      <c r="C39" s="44"/>
      <c r="D39" s="44"/>
      <c r="E39" s="44"/>
      <c r="F39" s="12"/>
      <c r="G39" s="12"/>
    </row>
    <row r="40" spans="1:7" customFormat="1" ht="15.75" hidden="1">
      <c r="A40" s="5" t="str">
        <f>IF(B40&lt;&gt;"",MAX($A$38:A39)+1,"")</f>
        <v/>
      </c>
      <c r="B40" s="41"/>
      <c r="C40" s="5"/>
      <c r="D40" s="5"/>
      <c r="E40" s="5"/>
      <c r="F40" s="12"/>
      <c r="G40" s="12"/>
    </row>
    <row r="41" spans="1:7" customFormat="1" ht="15.75" hidden="1">
      <c r="A41" s="5" t="str">
        <f>IF(B41&lt;&gt;"",MAX($A$38:A40)+1,"")</f>
        <v/>
      </c>
      <c r="B41" s="41"/>
      <c r="C41" s="44"/>
      <c r="D41" s="44"/>
      <c r="E41" s="44"/>
      <c r="F41" s="12"/>
      <c r="G41" s="12"/>
    </row>
    <row r="42" spans="1:7" customFormat="1" ht="15.75">
      <c r="A42" s="5"/>
      <c r="B42" s="114" t="s">
        <v>144</v>
      </c>
      <c r="C42" s="44"/>
      <c r="D42" s="44"/>
      <c r="E42" s="44"/>
      <c r="F42" s="143">
        <f>SUM(F43:F45)</f>
        <v>0</v>
      </c>
      <c r="G42" s="143">
        <f>SUM(G43:G45)</f>
        <v>0</v>
      </c>
    </row>
    <row r="43" spans="1:7" customFormat="1" ht="15.75">
      <c r="A43" s="5" t="str">
        <f>IF(B43&lt;&gt;"",MAX($A$42:A42)+1,"")</f>
        <v/>
      </c>
      <c r="B43" s="41"/>
      <c r="C43" s="44"/>
      <c r="D43" s="44"/>
      <c r="E43" s="44"/>
      <c r="F43" s="12"/>
      <c r="G43" s="12"/>
    </row>
    <row r="44" spans="1:7" customFormat="1" ht="15.75" hidden="1">
      <c r="A44" s="5" t="str">
        <f>IF(B44&lt;&gt;"",MAX($A$42:A43)+1,"")</f>
        <v/>
      </c>
      <c r="B44" s="41"/>
      <c r="C44" s="44"/>
      <c r="D44" s="44"/>
      <c r="E44" s="44"/>
      <c r="F44" s="12"/>
      <c r="G44" s="12"/>
    </row>
    <row r="45" spans="1:7" customFormat="1" ht="15.75" hidden="1">
      <c r="A45" s="5" t="str">
        <f>IF(B45&lt;&gt;"",MAX($A$42:A44)+1,"")</f>
        <v/>
      </c>
      <c r="B45" s="41"/>
      <c r="C45" s="44"/>
      <c r="D45" s="44"/>
      <c r="E45" s="44"/>
      <c r="F45" s="12"/>
      <c r="G45" s="12"/>
    </row>
    <row r="46" spans="1:7" customFormat="1" ht="15.75">
      <c r="A46" s="26"/>
      <c r="B46" s="28" t="s">
        <v>57</v>
      </c>
      <c r="C46" s="26"/>
      <c r="D46" s="44"/>
      <c r="E46" s="44"/>
      <c r="F46" s="74">
        <f>SUM(F38,F42)</f>
        <v>0</v>
      </c>
      <c r="G46" s="74">
        <f>SUM(G38,G42)</f>
        <v>0</v>
      </c>
    </row>
    <row r="47" spans="1:7" customFormat="1" ht="15.75">
      <c r="A47" s="20"/>
      <c r="B47" s="63"/>
      <c r="C47" s="20"/>
      <c r="D47" s="20"/>
      <c r="E47" s="20"/>
      <c r="F47" s="20"/>
      <c r="G47" s="22"/>
    </row>
    <row r="48" spans="1:7" customFormat="1" ht="15.75">
      <c r="A48" s="25"/>
      <c r="B48" s="70" t="s">
        <v>140</v>
      </c>
      <c r="C48" s="57"/>
      <c r="D48" s="69"/>
      <c r="E48" s="69"/>
      <c r="F48" s="69"/>
      <c r="G48" s="57"/>
    </row>
    <row r="49" spans="1:7" customFormat="1" ht="9" customHeight="1">
      <c r="A49" s="57"/>
      <c r="B49" s="58"/>
      <c r="C49" s="57"/>
      <c r="D49" s="69"/>
      <c r="E49" s="69"/>
      <c r="F49" s="69"/>
      <c r="G49" s="57"/>
    </row>
    <row r="50" spans="1:7" customFormat="1" ht="24.75" customHeight="1">
      <c r="A50" s="205" t="s">
        <v>1</v>
      </c>
      <c r="B50" s="246" t="s">
        <v>136</v>
      </c>
      <c r="C50" s="246" t="s">
        <v>256</v>
      </c>
      <c r="D50" s="246" t="s">
        <v>141</v>
      </c>
      <c r="E50" s="246" t="s">
        <v>142</v>
      </c>
      <c r="F50" s="271" t="s">
        <v>254</v>
      </c>
      <c r="G50" s="271"/>
    </row>
    <row r="51" spans="1:7" customFormat="1" ht="28.5" customHeight="1">
      <c r="A51" s="205"/>
      <c r="B51" s="246"/>
      <c r="C51" s="246"/>
      <c r="D51" s="246"/>
      <c r="E51" s="251"/>
      <c r="F51" s="53" t="s">
        <v>139</v>
      </c>
      <c r="G51" s="150" t="str">
        <f>"Năm "&amp;NamBC</f>
        <v>Năm 2016</v>
      </c>
    </row>
    <row r="52" spans="1:7" customFormat="1" ht="15.75">
      <c r="A52" s="2"/>
      <c r="B52" s="72" t="s">
        <v>143</v>
      </c>
      <c r="C52" s="53"/>
      <c r="D52" s="53"/>
      <c r="E52" s="66"/>
      <c r="F52" s="73">
        <f>SUM(F53:F55)</f>
        <v>0</v>
      </c>
      <c r="G52" s="73">
        <f>SUM(G53:G55)</f>
        <v>0</v>
      </c>
    </row>
    <row r="53" spans="1:7" customFormat="1" ht="15.75">
      <c r="A53" s="52" t="str">
        <f>IF(B53&lt;&gt;"",MAX($A$52:A52)+1,"")</f>
        <v/>
      </c>
      <c r="B53" s="46"/>
      <c r="C53" s="44"/>
      <c r="D53" s="44"/>
      <c r="E53" s="44"/>
      <c r="F53" s="48"/>
      <c r="G53" s="51"/>
    </row>
    <row r="54" spans="1:7" customFormat="1" ht="15.75" hidden="1">
      <c r="A54" s="52" t="str">
        <f>IF(B54&lt;&gt;"",MAX($A$52:A53)+1,"")</f>
        <v/>
      </c>
      <c r="B54" s="46"/>
      <c r="C54" s="5"/>
      <c r="D54" s="5"/>
      <c r="E54" s="5"/>
      <c r="F54" s="5"/>
      <c r="G54" s="12"/>
    </row>
    <row r="55" spans="1:7" customFormat="1" ht="15.75" hidden="1">
      <c r="A55" s="52" t="str">
        <f>IF(B55&lt;&gt;"",MAX($A$52:A54)+1,"")</f>
        <v/>
      </c>
      <c r="B55" s="41"/>
      <c r="C55" s="44"/>
      <c r="D55" s="44"/>
      <c r="E55" s="44"/>
      <c r="F55" s="44"/>
      <c r="G55" s="12"/>
    </row>
    <row r="56" spans="1:7" customFormat="1" ht="15.75">
      <c r="A56" s="52"/>
      <c r="B56" s="72" t="s">
        <v>144</v>
      </c>
      <c r="C56" s="44"/>
      <c r="D56" s="44"/>
      <c r="E56" s="44"/>
      <c r="F56" s="73">
        <f>SUM(F57:F59)</f>
        <v>0</v>
      </c>
      <c r="G56" s="73">
        <f>SUM(G57:G59)</f>
        <v>0</v>
      </c>
    </row>
    <row r="57" spans="1:7" customFormat="1" ht="15.75">
      <c r="A57" s="52" t="str">
        <f>IF(B57&lt;&gt;"",MAX($A$56:A56)+1,"")</f>
        <v/>
      </c>
      <c r="B57" s="41"/>
      <c r="C57" s="44"/>
      <c r="D57" s="44"/>
      <c r="E57" s="44"/>
      <c r="F57" s="12"/>
      <c r="G57" s="12"/>
    </row>
    <row r="58" spans="1:7" customFormat="1" ht="15.75" hidden="1">
      <c r="A58" s="52" t="str">
        <f>IF(B58&lt;&gt;"",MAX($A$56:A57)+1,"")</f>
        <v/>
      </c>
      <c r="B58" s="41"/>
      <c r="C58" s="44"/>
      <c r="D58" s="44"/>
      <c r="E58" s="44"/>
      <c r="F58" s="12"/>
      <c r="G58" s="12"/>
    </row>
    <row r="59" spans="1:7" customFormat="1" ht="15.75" hidden="1">
      <c r="A59" s="52" t="str">
        <f>IF(B59&lt;&gt;"",MAX($A$56:A58)+1,"")</f>
        <v/>
      </c>
      <c r="B59" s="41"/>
      <c r="C59" s="44"/>
      <c r="D59" s="44"/>
      <c r="E59" s="44"/>
      <c r="F59" s="12"/>
      <c r="G59" s="12"/>
    </row>
    <row r="60" spans="1:7" customFormat="1" ht="15.75">
      <c r="A60" s="26"/>
      <c r="B60" s="28" t="s">
        <v>57</v>
      </c>
      <c r="C60" s="26"/>
      <c r="D60" s="44"/>
      <c r="E60" s="44"/>
      <c r="F60" s="74">
        <f>SUM(F52,F56)</f>
        <v>0</v>
      </c>
      <c r="G60" s="74">
        <f>SUM(G52,G56)</f>
        <v>0</v>
      </c>
    </row>
    <row r="61" spans="1:7" customFormat="1" ht="15.75">
      <c r="A61" s="57"/>
      <c r="B61" s="58"/>
      <c r="C61" s="57"/>
      <c r="D61" s="64"/>
      <c r="E61" s="64"/>
      <c r="F61" s="75"/>
      <c r="G61" s="75"/>
    </row>
    <row r="62" spans="1:7" customFormat="1" ht="15.75" hidden="1">
      <c r="A62" s="57"/>
      <c r="B62" s="58"/>
      <c r="C62" s="57"/>
      <c r="D62" s="64"/>
      <c r="E62" s="64"/>
      <c r="F62" s="57"/>
      <c r="G62" s="57"/>
    </row>
    <row r="63" spans="1:7" customFormat="1" ht="15.75">
      <c r="A63" s="25"/>
      <c r="B63" s="70" t="s">
        <v>145</v>
      </c>
      <c r="C63" s="57"/>
      <c r="D63" s="69"/>
      <c r="E63" s="69"/>
      <c r="F63" s="69"/>
      <c r="G63" s="57"/>
    </row>
    <row r="64" spans="1:7" customFormat="1" ht="6.75" customHeight="1">
      <c r="A64" s="57"/>
      <c r="B64" s="58"/>
      <c r="C64" s="57"/>
      <c r="D64" s="69"/>
      <c r="E64" s="69"/>
      <c r="F64" s="69"/>
      <c r="G64" s="57"/>
    </row>
    <row r="65" spans="1:7" customFormat="1" ht="15.75" customHeight="1">
      <c r="A65" s="205" t="s">
        <v>1</v>
      </c>
      <c r="B65" s="246" t="s">
        <v>136</v>
      </c>
      <c r="C65" s="246" t="s">
        <v>256</v>
      </c>
      <c r="D65" s="246" t="s">
        <v>141</v>
      </c>
      <c r="E65" s="246" t="s">
        <v>142</v>
      </c>
      <c r="F65" s="271" t="s">
        <v>254</v>
      </c>
      <c r="G65" s="271"/>
    </row>
    <row r="66" spans="1:7" customFormat="1" ht="15.75">
      <c r="A66" s="205"/>
      <c r="B66" s="246"/>
      <c r="C66" s="246"/>
      <c r="D66" s="246"/>
      <c r="E66" s="251"/>
      <c r="F66" s="53" t="s">
        <v>139</v>
      </c>
      <c r="G66" s="150" t="str">
        <f>"Năm "&amp;NamBC</f>
        <v>Năm 2016</v>
      </c>
    </row>
    <row r="67" spans="1:7" customFormat="1" ht="15.75">
      <c r="A67" s="2"/>
      <c r="B67" s="72" t="s">
        <v>143</v>
      </c>
      <c r="C67" s="53"/>
      <c r="D67" s="53"/>
      <c r="E67" s="66"/>
      <c r="F67" s="73">
        <f>SUM(F68:F70)</f>
        <v>0</v>
      </c>
      <c r="G67" s="73">
        <f>SUM(G68:G70)</f>
        <v>0</v>
      </c>
    </row>
    <row r="68" spans="1:7" customFormat="1" ht="15.75">
      <c r="A68" s="52" t="str">
        <f>IF(B68&lt;&gt;"",MAX($A$67:A67)+1,"")</f>
        <v/>
      </c>
      <c r="B68" s="46"/>
      <c r="C68" s="44"/>
      <c r="D68" s="44"/>
      <c r="E68" s="44"/>
      <c r="F68" s="48"/>
      <c r="G68" s="51"/>
    </row>
    <row r="69" spans="1:7" customFormat="1" ht="15.75" hidden="1">
      <c r="A69" s="52" t="str">
        <f>IF(B69&lt;&gt;"",MAX($A$67:A68)+1,"")</f>
        <v/>
      </c>
      <c r="B69" s="46"/>
      <c r="C69" s="5"/>
      <c r="D69" s="5"/>
      <c r="E69" s="5"/>
      <c r="F69" s="5"/>
      <c r="G69" s="12"/>
    </row>
    <row r="70" spans="1:7" customFormat="1" ht="15.75" hidden="1">
      <c r="A70" s="52" t="str">
        <f>IF(B70&lt;&gt;"",MAX($A$67:A69)+1,"")</f>
        <v/>
      </c>
      <c r="B70" s="41"/>
      <c r="C70" s="44"/>
      <c r="D70" s="44"/>
      <c r="E70" s="44"/>
      <c r="F70" s="44"/>
      <c r="G70" s="12"/>
    </row>
    <row r="71" spans="1:7" customFormat="1" ht="15.75">
      <c r="A71" s="52"/>
      <c r="B71" s="72" t="s">
        <v>144</v>
      </c>
      <c r="C71" s="44"/>
      <c r="D71" s="44"/>
      <c r="E71" s="44"/>
      <c r="F71" s="73">
        <f>SUM(F72:F74)</f>
        <v>0</v>
      </c>
      <c r="G71" s="73">
        <f>SUM(G72:G74)</f>
        <v>0</v>
      </c>
    </row>
    <row r="72" spans="1:7" customFormat="1" ht="15.75">
      <c r="A72" s="52" t="str">
        <f>IF(B72&lt;&gt;"",MAX($A$71:A71)+1,"")</f>
        <v/>
      </c>
      <c r="B72" s="41"/>
      <c r="C72" s="44"/>
      <c r="D72" s="44"/>
      <c r="E72" s="44"/>
      <c r="F72" s="12"/>
      <c r="G72" s="12"/>
    </row>
    <row r="73" spans="1:7" customFormat="1" ht="15.75" hidden="1">
      <c r="A73" s="52" t="str">
        <f>IF(B73&lt;&gt;"",MAX($A$71:A72)+1,"")</f>
        <v/>
      </c>
      <c r="B73" s="41"/>
      <c r="C73" s="44"/>
      <c r="D73" s="44"/>
      <c r="E73" s="44"/>
      <c r="F73" s="12"/>
      <c r="G73" s="12"/>
    </row>
    <row r="74" spans="1:7" customFormat="1" ht="15.75" hidden="1">
      <c r="A74" s="52" t="str">
        <f>IF(B74&lt;&gt;"",MAX($A$71:A73)+1,"")</f>
        <v/>
      </c>
      <c r="B74" s="41"/>
      <c r="C74" s="44"/>
      <c r="D74" s="44"/>
      <c r="E74" s="44"/>
      <c r="F74" s="12"/>
      <c r="G74" s="12"/>
    </row>
    <row r="75" spans="1:7" customFormat="1" ht="15.75">
      <c r="A75" s="26"/>
      <c r="B75" s="28" t="s">
        <v>57</v>
      </c>
      <c r="C75" s="26"/>
      <c r="D75" s="44"/>
      <c r="E75" s="44"/>
      <c r="F75" s="74">
        <f>SUM(F67,F71)</f>
        <v>0</v>
      </c>
      <c r="G75" s="74">
        <f>SUM(G67,G71)</f>
        <v>0</v>
      </c>
    </row>
    <row r="76" spans="1:7" customFormat="1" ht="15.75">
      <c r="A76" s="57"/>
      <c r="B76" s="58"/>
      <c r="C76" s="57"/>
      <c r="D76" s="64"/>
      <c r="E76" s="64"/>
      <c r="F76" s="75"/>
      <c r="G76" s="75"/>
    </row>
    <row r="77" spans="1:7" customFormat="1" ht="15.75">
      <c r="E77" s="197" t="str">
        <f>"............,  ngày ...  tháng  ... năm "&amp;NamBC</f>
        <v>............,  ngày ...  tháng  ... năm 2016</v>
      </c>
      <c r="F77" s="197"/>
      <c r="G77" s="197"/>
    </row>
    <row r="78" spans="1:7" ht="15.75">
      <c r="A78" s="20"/>
      <c r="B78" s="21"/>
      <c r="C78" s="21"/>
      <c r="D78" s="21"/>
      <c r="E78" s="200" t="s">
        <v>34</v>
      </c>
      <c r="F78" s="200"/>
      <c r="G78" s="200"/>
    </row>
    <row r="79" spans="1:7" ht="15.75">
      <c r="E79" s="197" t="s">
        <v>35</v>
      </c>
      <c r="F79" s="197"/>
      <c r="G79" s="197"/>
    </row>
  </sheetData>
  <sheetProtection formatCells="0" formatColumns="0" formatRows="0" insertRows="0"/>
  <protectedRanges>
    <protectedRange sqref="G21" name="Range6"/>
    <protectedRange sqref="G9:G11 G17:G19 G72:G74 G37 G47 G39:G41 G43:G45 G53:G55 G57:G59 G68:G70 G26:G31 G51 G66" name="Range3"/>
    <protectedRange sqref="A5:D5 B6:D6 B14:D14 B22:D22 B33" name="Range1"/>
    <protectedRange sqref="B9:F11 B17:F19 B71:G71 B47:F47 G38 B37:F41 B43:F45 B42:G42 B53:F55 B52:G52 B57:F59 B56:G56 B68:F70 B67:G67 B72:F74 B26:F31 B51:F51 B66:F66" name="Range2"/>
    <protectedRange sqref="E77:E79" name="Range6_1"/>
    <protectedRange sqref="A4:C4" name="Range1_1"/>
  </protectedRanges>
  <mergeCells count="35">
    <mergeCell ref="E78:G78"/>
    <mergeCell ref="E79:G79"/>
    <mergeCell ref="C24:D24"/>
    <mergeCell ref="E24:F24"/>
    <mergeCell ref="D16:F16"/>
    <mergeCell ref="D17:F17"/>
    <mergeCell ref="D18:F18"/>
    <mergeCell ref="D19:F19"/>
    <mergeCell ref="D20:F20"/>
    <mergeCell ref="C26:D26"/>
    <mergeCell ref="C31:D31"/>
    <mergeCell ref="E26:F26"/>
    <mergeCell ref="E31:F31"/>
    <mergeCell ref="D50:D51"/>
    <mergeCell ref="C65:C66"/>
    <mergeCell ref="D65:D66"/>
    <mergeCell ref="F1:G1"/>
    <mergeCell ref="A3:G3"/>
    <mergeCell ref="A4:G4"/>
    <mergeCell ref="E50:E51"/>
    <mergeCell ref="F50:G50"/>
    <mergeCell ref="B36:B37"/>
    <mergeCell ref="C36:C37"/>
    <mergeCell ref="D36:D37"/>
    <mergeCell ref="E36:E37"/>
    <mergeCell ref="F36:G36"/>
    <mergeCell ref="A36:A37"/>
    <mergeCell ref="A50:A51"/>
    <mergeCell ref="B50:B51"/>
    <mergeCell ref="C50:C51"/>
    <mergeCell ref="E65:E66"/>
    <mergeCell ref="E77:G77"/>
    <mergeCell ref="F65:G65"/>
    <mergeCell ref="A65:A66"/>
    <mergeCell ref="B65:B66"/>
  </mergeCells>
  <dataValidations count="2">
    <dataValidation type="whole" allowBlank="1" showInputMessage="1" showErrorMessage="1" sqref="G43:G49 C46 C48:C49 G53:G55 C60:C64 F62:G62 F46 G57:G61 G63:G64 F60:F61 C32:C35 G39:G41 G68:G70 C75:C76 G72:G76 F75:F76 C20 E12 G9:G12 G17:G20 G26:G35 C12">
      <formula1>0</formula1>
      <formula2>100000</formula2>
    </dataValidation>
    <dataValidation type="list" allowBlank="1" showInputMessage="1" showErrorMessage="1" sqref="A4:G4">
      <formula1>CacDV</formula1>
    </dataValidation>
  </dataValidations>
  <printOptions horizontalCentered="1"/>
  <pageMargins left="0.39370078740157483" right="0.39370078740157483" top="0.78740157480314965" bottom="0.59055118110236227" header="0.31496062992125984" footer="0.31496062992125984"/>
  <pageSetup paperSize="9" orientation="landscape" verticalDpi="0" r:id="rId1"/>
  <headerFooter>
    <oddFooter>&amp;R&amp;"Times New Roman,Regular"&amp;12&amp;[&amp;P+21&amp;]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L64"/>
  <sheetViews>
    <sheetView showZeros="0" topLeftCell="A4" workbookViewId="0">
      <selection activeCell="A4" sqref="A4:I4"/>
    </sheetView>
  </sheetViews>
  <sheetFormatPr defaultColWidth="8.625" defaultRowHeight="15"/>
  <cols>
    <col min="1" max="1" width="4.625" style="9" customWidth="1"/>
    <col min="2" max="2" width="26.375" style="9" customWidth="1"/>
    <col min="3" max="3" width="17" style="9" customWidth="1"/>
    <col min="4" max="4" width="10.5" style="9" customWidth="1"/>
    <col min="5" max="5" width="13.875" style="9" customWidth="1"/>
    <col min="6" max="6" width="14.25" style="10" customWidth="1"/>
    <col min="7" max="7" width="13.125" style="10" customWidth="1"/>
    <col min="8" max="8" width="14.875" style="11" customWidth="1"/>
    <col min="9" max="9" width="12.5" style="11" customWidth="1"/>
    <col min="10" max="16384" width="8.625" style="9"/>
  </cols>
  <sheetData>
    <row r="1" spans="1:12" ht="17.25" customHeight="1">
      <c r="G1" s="213" t="s">
        <v>224</v>
      </c>
      <c r="H1" s="213"/>
      <c r="I1" s="213"/>
    </row>
    <row r="2" spans="1:12" ht="15.75">
      <c r="A2" s="1"/>
      <c r="L2" s="1"/>
    </row>
    <row r="3" spans="1:12" ht="15.75">
      <c r="A3" s="214" t="str">
        <f>"BÁO CÁO TÌNH HÌNH HOẠT ĐỘNG THÔNG TIN XUẤT BẢN, BẢO TÀNG VÀ PHỔ BIẾN KHOA HỌC CÔNG NGHỆ NĂM "&amp;NamBC</f>
        <v>BÁO CÁO TÌNH HÌNH HOẠT ĐỘNG THÔNG TIN XUẤT BẢN, BẢO TÀNG VÀ PHỔ BIẾN KHOA HỌC CÔNG NGHỆ NĂM 2016</v>
      </c>
      <c r="B3" s="214"/>
      <c r="C3" s="214"/>
      <c r="D3" s="214"/>
      <c r="E3" s="214"/>
      <c r="F3" s="214"/>
      <c r="G3" s="214"/>
      <c r="H3" s="214"/>
      <c r="I3" s="214"/>
    </row>
    <row r="4" spans="1:12" ht="15.75">
      <c r="A4" s="215" t="s">
        <v>0</v>
      </c>
      <c r="B4" s="215"/>
      <c r="C4" s="215"/>
      <c r="D4" s="215"/>
      <c r="E4" s="215"/>
      <c r="F4" s="215"/>
      <c r="G4" s="215"/>
      <c r="H4" s="215"/>
      <c r="I4" s="215"/>
    </row>
    <row r="5" spans="1:12" ht="8.25" customHeight="1">
      <c r="A5" s="34"/>
      <c r="B5" s="34"/>
      <c r="C5" s="34"/>
      <c r="D5" s="34"/>
      <c r="E5" s="34"/>
      <c r="F5" s="34"/>
      <c r="G5" s="34"/>
      <c r="H5" s="34"/>
      <c r="I5" s="34"/>
    </row>
    <row r="6" spans="1:12" ht="15.75">
      <c r="A6" s="219" t="s">
        <v>165</v>
      </c>
      <c r="B6" s="219"/>
      <c r="C6" s="219"/>
      <c r="D6" s="219"/>
      <c r="E6" s="219"/>
      <c r="F6" s="219"/>
      <c r="G6" s="219"/>
      <c r="H6" s="219"/>
      <c r="I6" s="219"/>
    </row>
    <row r="7" spans="1:12" ht="15.75">
      <c r="A7" s="38"/>
      <c r="B7" s="38" t="s">
        <v>146</v>
      </c>
      <c r="C7" s="38"/>
      <c r="D7" s="38"/>
      <c r="E7" s="38"/>
      <c r="F7" s="38"/>
      <c r="G7" s="38"/>
      <c r="H7" s="38"/>
      <c r="I7" s="38"/>
    </row>
    <row r="8" spans="1:12" ht="6.95" customHeight="1"/>
    <row r="9" spans="1:12" ht="33.75" customHeight="1">
      <c r="A9" s="145" t="s">
        <v>1</v>
      </c>
      <c r="B9" s="146" t="s">
        <v>147</v>
      </c>
      <c r="C9" s="146" t="s">
        <v>148</v>
      </c>
      <c r="D9" s="275" t="s">
        <v>149</v>
      </c>
      <c r="E9" s="276"/>
      <c r="F9" s="146" t="s">
        <v>150</v>
      </c>
      <c r="G9" s="146" t="str">
        <f>"Số issue năm "&amp;NamBC&amp;" đã xuất bản"</f>
        <v>Số issue năm 2016 đã xuất bản</v>
      </c>
      <c r="H9" s="146" t="str">
        <f>"Tổng số trang năm "&amp;NamBC</f>
        <v>Tổng số trang năm 2016</v>
      </c>
      <c r="I9" s="146" t="str">
        <f>"Tổng số bài năm "&amp;NamBC</f>
        <v>Tổng số bài năm 2016</v>
      </c>
      <c r="J9" s="35"/>
      <c r="K9" s="36"/>
      <c r="L9" s="36"/>
    </row>
    <row r="10" spans="1:12" ht="15.75">
      <c r="A10" s="5" t="str">
        <f>IF(B10&lt;&gt;"",MAX($A$9:A9)+1,"")</f>
        <v/>
      </c>
      <c r="B10" s="7"/>
      <c r="C10" s="7"/>
      <c r="D10" s="220"/>
      <c r="E10" s="222"/>
      <c r="F10" s="5"/>
      <c r="G10" s="5"/>
      <c r="H10" s="12"/>
      <c r="I10" s="12"/>
    </row>
    <row r="11" spans="1:12" ht="15.75">
      <c r="A11" s="5" t="str">
        <f>IF(B11&lt;&gt;"",MAX($A$9:A10)+1,"")</f>
        <v/>
      </c>
      <c r="B11" s="7"/>
      <c r="C11" s="7"/>
      <c r="D11" s="220"/>
      <c r="E11" s="222"/>
      <c r="F11" s="5"/>
      <c r="G11" s="5"/>
      <c r="H11" s="12"/>
      <c r="I11" s="12"/>
    </row>
    <row r="12" spans="1:12" ht="15.75">
      <c r="A12" s="5" t="str">
        <f>IF(B12&lt;&gt;"",MAX($A$9:A11)+1,"")</f>
        <v/>
      </c>
      <c r="B12" s="7"/>
      <c r="C12" s="7"/>
      <c r="D12" s="220"/>
      <c r="E12" s="222"/>
      <c r="F12" s="5"/>
      <c r="G12" s="5"/>
      <c r="H12" s="12"/>
      <c r="I12" s="12"/>
    </row>
    <row r="13" spans="1:12" ht="15.75">
      <c r="A13" s="5" t="str">
        <f>IF(B13&lt;&gt;"",MAX($A$9:A12)+1,"")</f>
        <v/>
      </c>
      <c r="B13" s="7"/>
      <c r="C13" s="7"/>
      <c r="D13" s="220"/>
      <c r="E13" s="222"/>
      <c r="F13" s="5"/>
      <c r="G13" s="5"/>
      <c r="H13" s="12"/>
      <c r="I13" s="12"/>
    </row>
    <row r="14" spans="1:12" customFormat="1" ht="9" customHeight="1"/>
    <row r="15" spans="1:12" customFormat="1" ht="15.75" customHeight="1">
      <c r="B15" s="79" t="str">
        <f>"2. Xuất bản sách chuyên khảo, sách tham khảo do đơn vị xuất bản (trong năm "&amp;NamBC&amp;")"</f>
        <v>2. Xuất bản sách chuyên khảo, sách tham khảo do đơn vị xuất bản (trong năm 2016)</v>
      </c>
    </row>
    <row r="16" spans="1:12" customFormat="1" ht="8.1" customHeight="1"/>
    <row r="17" spans="1:9" customFormat="1" ht="38.25" customHeight="1">
      <c r="A17" s="147" t="s">
        <v>1</v>
      </c>
      <c r="B17" s="148" t="s">
        <v>151</v>
      </c>
      <c r="C17" s="273" t="s">
        <v>152</v>
      </c>
      <c r="D17" s="274"/>
      <c r="E17" s="148" t="s">
        <v>155</v>
      </c>
      <c r="F17" s="148" t="s">
        <v>156</v>
      </c>
      <c r="G17" s="273" t="s">
        <v>153</v>
      </c>
      <c r="H17" s="274"/>
      <c r="I17" s="148" t="s">
        <v>154</v>
      </c>
    </row>
    <row r="18" spans="1:9" customFormat="1" ht="15.75">
      <c r="A18" s="5" t="str">
        <f>IF(B18&lt;&gt;"",MAX($A$17:A17)+1,"")</f>
        <v/>
      </c>
      <c r="B18" s="40"/>
      <c r="C18" s="220"/>
      <c r="D18" s="222"/>
      <c r="E18" s="40"/>
      <c r="F18" s="61"/>
      <c r="G18" s="220"/>
      <c r="H18" s="222"/>
      <c r="I18" s="12"/>
    </row>
    <row r="19" spans="1:9" customFormat="1" ht="15.75">
      <c r="A19" s="5" t="str">
        <f>IF(B19&lt;&gt;"",MAX($A$17:A18)+1,"")</f>
        <v/>
      </c>
      <c r="B19" s="7"/>
      <c r="C19" s="220"/>
      <c r="D19" s="222"/>
      <c r="E19" s="7"/>
      <c r="F19" s="5"/>
      <c r="G19" s="220"/>
      <c r="H19" s="222"/>
      <c r="I19" s="12"/>
    </row>
    <row r="20" spans="1:9" customFormat="1" ht="15.75">
      <c r="A20" s="5" t="str">
        <f>IF(B20&lt;&gt;"",MAX($A$17:A19)+1,"")</f>
        <v/>
      </c>
      <c r="B20" s="7"/>
      <c r="C20" s="220"/>
      <c r="D20" s="222"/>
      <c r="E20" s="7"/>
      <c r="F20" s="5"/>
      <c r="G20" s="220"/>
      <c r="H20" s="222"/>
      <c r="I20" s="12"/>
    </row>
    <row r="21" spans="1:9" customFormat="1" ht="15.75">
      <c r="A21" s="5" t="str">
        <f>IF(B21&lt;&gt;"",MAX($A$17:A20)+1,"")</f>
        <v/>
      </c>
      <c r="B21" s="7"/>
      <c r="C21" s="220"/>
      <c r="D21" s="222"/>
      <c r="E21" s="7"/>
      <c r="F21" s="5"/>
      <c r="G21" s="220"/>
      <c r="H21" s="222"/>
      <c r="I21" s="12"/>
    </row>
    <row r="22" spans="1:9" customFormat="1" ht="9" customHeight="1"/>
    <row r="23" spans="1:9" customFormat="1" ht="15.75">
      <c r="B23" s="89" t="str">
        <f>"3. Nhập, mua tạp chí ở các thư viện của đơn vị năm "&amp;NamBC</f>
        <v>3. Nhập, mua tạp chí ở các thư viện của đơn vị năm 2016</v>
      </c>
    </row>
    <row r="24" spans="1:9" customFormat="1" ht="15.75">
      <c r="B24" s="90" t="s">
        <v>158</v>
      </c>
      <c r="D24" s="37"/>
      <c r="E24" s="90" t="s">
        <v>157</v>
      </c>
    </row>
    <row r="25" spans="1:9" customFormat="1" ht="15.75">
      <c r="B25" s="91" t="s">
        <v>159</v>
      </c>
      <c r="D25" s="37"/>
    </row>
    <row r="26" spans="1:9" customFormat="1" ht="15.75">
      <c r="B26" s="91" t="s">
        <v>160</v>
      </c>
      <c r="C26" s="9"/>
      <c r="D26" s="37"/>
    </row>
    <row r="27" spans="1:9" customFormat="1" ht="15.75">
      <c r="B27" s="91" t="s">
        <v>161</v>
      </c>
      <c r="D27" s="37"/>
    </row>
    <row r="28" spans="1:9" customFormat="1" ht="6.95" customHeight="1">
      <c r="B28" s="86"/>
    </row>
    <row r="29" spans="1:9" customFormat="1" ht="15.75">
      <c r="B29" s="89" t="str">
        <f>"4. Nhập, mua sách chuyên khảo ở các thư viện năm "&amp;NamBC</f>
        <v>4. Nhập, mua sách chuyên khảo ở các thư viện năm 2016</v>
      </c>
    </row>
    <row r="30" spans="1:9" customFormat="1" ht="15.75">
      <c r="B30" s="86" t="s">
        <v>162</v>
      </c>
      <c r="D30" s="37"/>
      <c r="E30" s="90" t="s">
        <v>157</v>
      </c>
    </row>
    <row r="31" spans="1:9" customFormat="1" ht="15.75">
      <c r="B31" s="91" t="s">
        <v>159</v>
      </c>
      <c r="D31" s="37"/>
    </row>
    <row r="32" spans="1:9" customFormat="1" ht="15.75">
      <c r="B32" s="91" t="s">
        <v>160</v>
      </c>
      <c r="C32" s="87"/>
      <c r="D32" s="37"/>
    </row>
    <row r="33" spans="1:6" customFormat="1" ht="15.75">
      <c r="B33" s="91" t="s">
        <v>161</v>
      </c>
      <c r="D33" s="37"/>
    </row>
    <row r="34" spans="1:6" customFormat="1" ht="9.9499999999999993" customHeight="1">
      <c r="B34" s="86"/>
    </row>
    <row r="35" spans="1:6" customFormat="1" ht="15.75">
      <c r="B35" s="89" t="s">
        <v>163</v>
      </c>
    </row>
    <row r="36" spans="1:6" customFormat="1" ht="15.75">
      <c r="B36" s="91" t="s">
        <v>170</v>
      </c>
      <c r="D36" s="37"/>
    </row>
    <row r="37" spans="1:6" customFormat="1" ht="15.75">
      <c r="B37" s="91" t="s">
        <v>171</v>
      </c>
      <c r="D37" s="37"/>
    </row>
    <row r="38" spans="1:6" customFormat="1" ht="15.75">
      <c r="B38" s="91" t="s">
        <v>172</v>
      </c>
      <c r="D38" s="37"/>
    </row>
    <row r="39" spans="1:6" customFormat="1" ht="9.9499999999999993" customHeight="1">
      <c r="B39" s="88"/>
    </row>
    <row r="40" spans="1:6" customFormat="1" ht="15.75">
      <c r="A40" s="89" t="s">
        <v>164</v>
      </c>
      <c r="B40" s="9"/>
    </row>
    <row r="41" spans="1:6" customFormat="1" ht="21" customHeight="1">
      <c r="B41" s="91" t="s">
        <v>166</v>
      </c>
      <c r="F41" s="37"/>
    </row>
    <row r="42" spans="1:6" customFormat="1" ht="15.75">
      <c r="B42" s="91" t="s">
        <v>167</v>
      </c>
      <c r="F42" s="37"/>
    </row>
    <row r="43" spans="1:6" customFormat="1" ht="15.75">
      <c r="B43" s="91" t="s">
        <v>168</v>
      </c>
      <c r="F43" s="37"/>
    </row>
    <row r="44" spans="1:6" customFormat="1" ht="15.75">
      <c r="B44" s="91" t="str">
        <f>"- Số tiền vé thu được (tính từ 1/12/"&amp;NamBC-1&amp;"-30/11/"&amp;NamBC&amp;"):"</f>
        <v>- Số tiền vé thu được (tính từ 1/12/2015-30/11/2016):</v>
      </c>
      <c r="F44" s="37"/>
    </row>
    <row r="45" spans="1:6" customFormat="1" ht="15.75">
      <c r="B45" s="91" t="s">
        <v>169</v>
      </c>
      <c r="F45" s="37"/>
    </row>
    <row r="46" spans="1:6" customFormat="1" ht="9.9499999999999993" customHeight="1">
      <c r="B46" s="88"/>
    </row>
    <row r="47" spans="1:6" customFormat="1" ht="15.75">
      <c r="A47" s="25" t="s">
        <v>173</v>
      </c>
      <c r="B47" s="9"/>
    </row>
    <row r="48" spans="1:6" customFormat="1" ht="9.9499999999999993" customHeight="1"/>
    <row r="49" spans="1:9" customFormat="1" ht="15.75">
      <c r="A49" s="246" t="s">
        <v>1</v>
      </c>
      <c r="B49" s="246" t="s">
        <v>174</v>
      </c>
      <c r="C49" s="246" t="s">
        <v>175</v>
      </c>
      <c r="D49" s="246" t="s">
        <v>176</v>
      </c>
      <c r="E49" s="246" t="s">
        <v>177</v>
      </c>
      <c r="F49" s="246" t="s">
        <v>178</v>
      </c>
      <c r="G49" s="270" t="s">
        <v>179</v>
      </c>
      <c r="H49" s="270"/>
      <c r="I49" s="246" t="s">
        <v>181</v>
      </c>
    </row>
    <row r="50" spans="1:9" customFormat="1" ht="31.5">
      <c r="A50" s="246"/>
      <c r="B50" s="246"/>
      <c r="C50" s="246"/>
      <c r="D50" s="246"/>
      <c r="E50" s="246"/>
      <c r="F50" s="246"/>
      <c r="G50" s="80" t="s">
        <v>180</v>
      </c>
      <c r="H50" s="80" t="s">
        <v>182</v>
      </c>
      <c r="I50" s="246"/>
    </row>
    <row r="51" spans="1:9" customFormat="1" ht="15.75">
      <c r="A51" s="5" t="str">
        <f>IF(B51&lt;&gt;"",MAX($A$50:A50)+1,"")</f>
        <v/>
      </c>
      <c r="B51" s="93"/>
      <c r="C51" s="93"/>
      <c r="D51" s="93"/>
      <c r="E51" s="93"/>
      <c r="F51" s="93"/>
      <c r="G51" s="94"/>
      <c r="H51" s="96"/>
      <c r="I51" s="12"/>
    </row>
    <row r="52" spans="1:9" customFormat="1" ht="15.75">
      <c r="A52" s="5" t="str">
        <f>IF(B52&lt;&gt;"",MAX($A$50:A51)+1,"")</f>
        <v/>
      </c>
      <c r="B52" s="7"/>
      <c r="C52" s="7"/>
      <c r="D52" s="93"/>
      <c r="E52" s="93"/>
      <c r="F52" s="5"/>
      <c r="G52" s="94"/>
      <c r="H52" s="96"/>
      <c r="I52" s="12"/>
    </row>
    <row r="53" spans="1:9" customFormat="1" ht="15.75">
      <c r="A53" s="5" t="str">
        <f>IF(B53&lt;&gt;"",MAX($A$50:A52)+1,"")</f>
        <v/>
      </c>
      <c r="B53" s="7"/>
      <c r="C53" s="7"/>
      <c r="D53" s="93"/>
      <c r="E53" s="93"/>
      <c r="F53" s="5"/>
      <c r="G53" s="5"/>
      <c r="H53" s="12"/>
      <c r="I53" s="12"/>
    </row>
    <row r="54" spans="1:9" customFormat="1" ht="15.75">
      <c r="A54" s="5" t="str">
        <f>IF(B54&lt;&gt;"",MAX($A$50:A53)+1,"")</f>
        <v/>
      </c>
      <c r="B54" s="7"/>
      <c r="C54" s="7"/>
      <c r="D54" s="93"/>
      <c r="E54" s="93"/>
      <c r="F54" s="5"/>
      <c r="G54" s="5"/>
      <c r="H54" s="12"/>
      <c r="I54" s="12"/>
    </row>
    <row r="55" spans="1:9" customFormat="1">
      <c r="A55" s="56"/>
      <c r="B55" s="95" t="s">
        <v>57</v>
      </c>
      <c r="C55" s="56"/>
      <c r="D55" s="56"/>
      <c r="E55" s="56"/>
      <c r="F55" s="56"/>
      <c r="G55" s="98">
        <f>SUM(G51:G54)</f>
        <v>0</v>
      </c>
      <c r="H55" s="97">
        <f>SUM(H51:H54)</f>
        <v>0</v>
      </c>
      <c r="I55" s="56"/>
    </row>
    <row r="56" spans="1:9" customFormat="1" ht="14.25"/>
    <row r="57" spans="1:9" customFormat="1" ht="15.75">
      <c r="A57" s="89" t="s">
        <v>184</v>
      </c>
    </row>
    <row r="58" spans="1:9" customFormat="1" ht="15.75">
      <c r="A58" s="99" t="s">
        <v>183</v>
      </c>
    </row>
    <row r="59" spans="1:9">
      <c r="A59"/>
      <c r="B59"/>
      <c r="C59"/>
      <c r="D59"/>
      <c r="E59"/>
      <c r="F59"/>
      <c r="G59"/>
      <c r="H59"/>
      <c r="I59"/>
    </row>
    <row r="60" spans="1:9" ht="15.75">
      <c r="A60"/>
      <c r="B60"/>
      <c r="C60" s="27"/>
      <c r="D60" s="27"/>
      <c r="E60" s="27"/>
      <c r="F60" s="197" t="str">
        <f>"............,  ngày ...  tháng  ... năm "&amp;NamBC</f>
        <v>............,  ngày ...  tháng  ... năm 2016</v>
      </c>
      <c r="G60" s="197"/>
      <c r="H60" s="197"/>
      <c r="I60" s="197"/>
    </row>
    <row r="61" spans="1:9" ht="15.95" customHeight="1">
      <c r="A61"/>
      <c r="B61"/>
      <c r="C61" s="92"/>
      <c r="D61" s="92"/>
      <c r="E61" s="27"/>
      <c r="F61" s="200" t="s">
        <v>34</v>
      </c>
      <c r="G61" s="200"/>
      <c r="H61" s="200"/>
      <c r="I61" s="200"/>
    </row>
    <row r="62" spans="1:9" ht="15.75">
      <c r="A62"/>
      <c r="B62"/>
      <c r="C62" s="92"/>
      <c r="D62" s="92"/>
      <c r="E62" s="27"/>
      <c r="F62" s="197" t="s">
        <v>35</v>
      </c>
      <c r="G62" s="197"/>
      <c r="H62" s="197"/>
      <c r="I62" s="197"/>
    </row>
    <row r="63" spans="1:9" ht="15" customHeight="1">
      <c r="A63"/>
      <c r="B63"/>
      <c r="C63" s="92"/>
      <c r="D63" s="92"/>
      <c r="E63" s="27"/>
      <c r="F63" s="27"/>
      <c r="G63" s="27"/>
      <c r="H63" s="27"/>
      <c r="I63" s="27"/>
    </row>
    <row r="64" spans="1:9" ht="15.75">
      <c r="A64"/>
      <c r="B64"/>
      <c r="C64" s="92"/>
      <c r="D64" s="92"/>
      <c r="E64" s="27"/>
      <c r="F64" s="27"/>
      <c r="G64" s="27"/>
      <c r="H64" s="27"/>
      <c r="I64" s="27"/>
    </row>
  </sheetData>
  <sheetProtection formatCells="0" formatColumns="0" formatRows="0" insertRows="0"/>
  <protectedRanges>
    <protectedRange sqref="A4:C4" name="Range1_1"/>
  </protectedRanges>
  <mergeCells count="30">
    <mergeCell ref="F60:I60"/>
    <mergeCell ref="F61:I61"/>
    <mergeCell ref="F62:I62"/>
    <mergeCell ref="G49:H49"/>
    <mergeCell ref="B49:B50"/>
    <mergeCell ref="C49:C50"/>
    <mergeCell ref="F49:F50"/>
    <mergeCell ref="I49:I50"/>
    <mergeCell ref="G1:I1"/>
    <mergeCell ref="A3:I3"/>
    <mergeCell ref="A4:I4"/>
    <mergeCell ref="A6:I6"/>
    <mergeCell ref="D9:E9"/>
    <mergeCell ref="D10:E10"/>
    <mergeCell ref="D11:E11"/>
    <mergeCell ref="D12:E12"/>
    <mergeCell ref="D13:E13"/>
    <mergeCell ref="D49:D50"/>
    <mergeCell ref="E49:E50"/>
    <mergeCell ref="G17:H17"/>
    <mergeCell ref="C17:D17"/>
    <mergeCell ref="G18:H18"/>
    <mergeCell ref="G19:H19"/>
    <mergeCell ref="G20:H20"/>
    <mergeCell ref="A49:A50"/>
    <mergeCell ref="G21:H21"/>
    <mergeCell ref="C18:D18"/>
    <mergeCell ref="C19:D19"/>
    <mergeCell ref="C20:D20"/>
    <mergeCell ref="C21:D21"/>
  </mergeCells>
  <phoneticPr fontId="20" type="noConversion"/>
  <dataValidations count="2">
    <dataValidation type="whole" allowBlank="1" showInputMessage="1" showErrorMessage="1" sqref="H10:I13 I18:I21 I51:I54 H53:H54">
      <formula1>0</formula1>
      <formula2>100000</formula2>
    </dataValidation>
    <dataValidation type="list" allowBlank="1" showInputMessage="1" showErrorMessage="1" sqref="A4:I4">
      <formula1>CacDV</formula1>
    </dataValidation>
  </dataValidations>
  <printOptions horizontalCentered="1"/>
  <pageMargins left="0.39370078740157483" right="0.39370078740157483" top="0.78740157480314965" bottom="0.39370078740157483" header="0.31496062992125984" footer="0.31496062992125984"/>
  <pageSetup paperSize="9" orientation="landscape" verticalDpi="0" r:id="rId1"/>
  <headerFooter>
    <oddFooter>&amp;R&amp;"Times New Roman,Regular"&amp;12&amp;[&amp;P+23&amp;]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Bieu3_TK</vt:lpstr>
      <vt:lpstr>Bieu4_TK</vt:lpstr>
      <vt:lpstr>Bieu6a_TK</vt:lpstr>
      <vt:lpstr>Bieu6b_TK</vt:lpstr>
      <vt:lpstr>Bieu6c_TK</vt:lpstr>
      <vt:lpstr>Bieu7_TK</vt:lpstr>
      <vt:lpstr>Bieu8_TK</vt:lpstr>
      <vt:lpstr>Bieu9_TK</vt:lpstr>
      <vt:lpstr>Bieu10_TK</vt:lpstr>
      <vt:lpstr>Bieu11_TK</vt:lpstr>
      <vt:lpstr>Bieu12_TK</vt:lpstr>
      <vt:lpstr>Bieu13_TK</vt:lpstr>
      <vt:lpstr>Setting</vt:lpstr>
      <vt:lpstr>CacDV</vt:lpstr>
      <vt:lpstr>NamBC</vt:lpstr>
      <vt:lpstr>Bieu10_TK!Print_Area</vt:lpstr>
      <vt:lpstr>Bieu11_TK!Print_Area</vt:lpstr>
      <vt:lpstr>Bieu12_TK!Print_Area</vt:lpstr>
      <vt:lpstr>Bieu13_TK!Print_Area</vt:lpstr>
      <vt:lpstr>Bieu3_TK!Print_Area</vt:lpstr>
      <vt:lpstr>Bieu4_TK!Print_Area</vt:lpstr>
      <vt:lpstr>Bieu6a_TK!Print_Area</vt:lpstr>
      <vt:lpstr>Bieu6b_TK!Print_Area</vt:lpstr>
      <vt:lpstr>Bieu6c_TK!Print_Area</vt:lpstr>
      <vt:lpstr>Bieu7_TK!Print_Area</vt:lpstr>
      <vt:lpstr>Bieu8_TK!Print_Area</vt:lpstr>
      <vt:lpstr>Bieu9_TK!Print_Area</vt:lpstr>
      <vt:lpstr>Bieu11_TK!Print_Titles</vt:lpstr>
      <vt:lpstr>Bieu3_TK!Print_Titles</vt:lpstr>
      <vt:lpstr>Bieu4_TK!Print_Titles</vt:lpstr>
      <vt:lpstr>Bieu6b_TK!Print_Titles</vt:lpstr>
      <vt:lpstr>Bieu6c_TK!Print_Titles</vt:lpstr>
    </vt:vector>
  </TitlesOfParts>
  <Company>VAST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NgocjLong Tran</dc:creator>
  <cp:lastModifiedBy>Minh Tam</cp:lastModifiedBy>
  <cp:lastPrinted>2016-11-03T08:02:55Z</cp:lastPrinted>
  <dcterms:created xsi:type="dcterms:W3CDTF">2015-10-12T03:06:59Z</dcterms:created>
  <dcterms:modified xsi:type="dcterms:W3CDTF">2016-11-08T03:36:10Z</dcterms:modified>
</cp:coreProperties>
</file>